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ycena" sheetId="1" state="visible" r:id="rId2"/>
    <sheet name="Arkusz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M104" authorId="0">
      <text>
        <r>
          <rPr>
            <sz val="10"/>
            <color rgb="FF000000"/>
            <rFont val="Times New Roman"/>
            <family val="0"/>
            <charset val="204"/>
          </rPr>
          <t xml:space="preserve">gsus:
</t>
        </r>
        <r>
          <rPr>
            <sz val="9"/>
            <color rgb="FF000000"/>
            <rFont val="Tahoma"/>
            <family val="2"/>
            <charset val="238"/>
          </rPr>
          <t xml:space="preserve">grodzice i pompowanie
badanie geotechniczne
</t>
        </r>
      </text>
    </comment>
  </commentList>
</comments>
</file>

<file path=xl/sharedStrings.xml><?xml version="1.0" encoding="utf-8"?>
<sst xmlns="http://schemas.openxmlformats.org/spreadsheetml/2006/main" count="494" uniqueCount="227">
  <si>
    <t xml:space="preserve">PRZEDMIAR ROBÓT</t>
  </si>
  <si>
    <t xml:space="preserve">dla zadania:
"Remont  przepływowego zbiornika retencyjnego "Kowary" na potoku bystra w Kowarach"</t>
  </si>
  <si>
    <t xml:space="preserve">Lp.</t>
  </si>
  <si>
    <t xml:space="preserve">Nr pozycji przed-miaru</t>
  </si>
  <si>
    <t xml:space="preserve">Kod pozycji przedmiaru</t>
  </si>
  <si>
    <t xml:space="preserve">Nr specyfikacji technicznej wykonania i odbioru robót budowlanych</t>
  </si>
  <si>
    <t xml:space="preserve">Nazwa i Opis pozycji przedmiaru </t>
  </si>
  <si>
    <t xml:space="preserve">Jednostka miary pozycji przedmiarowej</t>
  </si>
  <si>
    <t xml:space="preserve">Ilość jednostek miary pozycji przedmiaru</t>
  </si>
  <si>
    <t xml:space="preserve">Cena jednostkowa netto [zł]</t>
  </si>
  <si>
    <t xml:space="preserve">Wartość netto[zł] </t>
  </si>
  <si>
    <t xml:space="preserve">CPV 45100000-8</t>
  </si>
  <si>
    <t xml:space="preserve">ROBOTY POMIAROWE I PRZYGOTOWAWCZE</t>
  </si>
  <si>
    <t xml:space="preserve">1.1</t>
  </si>
  <si>
    <t xml:space="preserve">45.11.1</t>
  </si>
  <si>
    <t xml:space="preserve">SST. 0-2</t>
  </si>
  <si>
    <t xml:space="preserve">Prace geodezyjne</t>
  </si>
  <si>
    <t xml:space="preserve">kpl.</t>
  </si>
  <si>
    <t xml:space="preserve">1.2</t>
  </si>
  <si>
    <t xml:space="preserve">45.10.0</t>
  </si>
  <si>
    <t xml:space="preserve">SST. 0-1</t>
  </si>
  <si>
    <t xml:space="preserve">Ogrodzenie terenu budowy</t>
  </si>
  <si>
    <t xml:space="preserve">1.3</t>
  </si>
  <si>
    <t xml:space="preserve">Zaplecze wykonawcy</t>
  </si>
  <si>
    <t xml:space="preserve">1.4</t>
  </si>
  <si>
    <t xml:space="preserve">Przygotowanie terenu budowy, zabezpieczenie sąsiadujących drzew</t>
  </si>
  <si>
    <t xml:space="preserve">1.5</t>
  </si>
  <si>
    <t xml:space="preserve">Inwentaryzacja oraz zabezpieczenie lub przełożenie sieci obcych w przypadku ich wystąpienia</t>
  </si>
  <si>
    <t xml:space="preserve">1.6</t>
  </si>
  <si>
    <t xml:space="preserve">Zapewnienie bezpiecznego przepuszczania wód potoku Bystra na czas realizacji robót</t>
  </si>
  <si>
    <t xml:space="preserve">CPV 45200000-9</t>
  </si>
  <si>
    <t xml:space="preserve">CZĘŚĆ KONSTRUKCYJNO-BUDOWLANA</t>
  </si>
  <si>
    <t xml:space="preserve">2.1.</t>
  </si>
  <si>
    <t xml:space="preserve">CPV 45110000-1</t>
  </si>
  <si>
    <t xml:space="preserve">ROBOTY DEMONTAŻOWE I ROZBIÓRKOWE</t>
  </si>
  <si>
    <t xml:space="preserve">2.1.1</t>
  </si>
  <si>
    <t xml:space="preserve">45.11.0</t>
  </si>
  <si>
    <t xml:space="preserve">SST.0-7</t>
  </si>
  <si>
    <t xml:space="preserve">Rozbiórka 5 płyt drogowych drogi na koronie zapory</t>
  </si>
  <si>
    <t xml:space="preserve">m3</t>
  </si>
  <si>
    <t xml:space="preserve">2.1.2</t>
  </si>
  <si>
    <t xml:space="preserve">Rozbiórka podpór kładki na nieczynną komorę ujęcia wody </t>
  </si>
  <si>
    <t xml:space="preserve">2.1.2.1</t>
  </si>
  <si>
    <t xml:space="preserve">usunięcie fundamentu przy drodze na koronie zapory</t>
  </si>
  <si>
    <t xml:space="preserve">2.1.2.2</t>
  </si>
  <si>
    <t xml:space="preserve">usunięcie fundamentu pośredniego między brzegiem, a komorą</t>
  </si>
  <si>
    <t xml:space="preserve">2.1.3</t>
  </si>
  <si>
    <t xml:space="preserve">Demontaż pozostałości zasuwy przy przelewie bocznym</t>
  </si>
  <si>
    <t xml:space="preserve">kg</t>
  </si>
  <si>
    <t xml:space="preserve">2.1.4</t>
  </si>
  <si>
    <t xml:space="preserve">Demontaż pokryw zamykających komorę upustów dennych
</t>
  </si>
  <si>
    <t xml:space="preserve">2.1.5</t>
  </si>
  <si>
    <t xml:space="preserve">Demontaż storzków i pokryw na studniach piezometrów na wylocie ze sztolni</t>
  </si>
  <si>
    <t xml:space="preserve">szt.</t>
  </si>
  <si>
    <t xml:space="preserve">2.1.6</t>
  </si>
  <si>
    <t xml:space="preserve">Usunięcie gruntu z korony zapory pod projektowany remont nawierzchni drogi na  koronie zapory
zapory</t>
  </si>
  <si>
    <t xml:space="preserve">2.1.7</t>
  </si>
  <si>
    <t xml:space="preserve">Usunięcie i oczyszczenie z gruntu płyt ekranu żelbetowego strony odwodnej zapory</t>
  </si>
  <si>
    <t xml:space="preserve">2.1.8</t>
  </si>
  <si>
    <t xml:space="preserve">Usunięcie i oczyszczenie z gruntu kaskady przelewu bocznego zapory</t>
  </si>
  <si>
    <t xml:space="preserve">2.1.9</t>
  </si>
  <si>
    <t xml:space="preserve">Rozbiórka odcinka istniejącego umocnienia skarpy potoku Bystra </t>
  </si>
  <si>
    <t xml:space="preserve">m2</t>
  </si>
  <si>
    <t xml:space="preserve">2.1.10</t>
  </si>
  <si>
    <t xml:space="preserve">Usunięcie i oczyszczenie z gruntu potoku Kalnica na wlocie do kaskady</t>
  </si>
  <si>
    <t xml:space="preserve">2.1.11</t>
  </si>
  <si>
    <t xml:space="preserve">Usunięcie gruntu i oczyszczenie rowu opaskowego zapory</t>
  </si>
  <si>
    <t xml:space="preserve">2.1.12</t>
  </si>
  <si>
    <t xml:space="preserve">Wykucie i rozebranie zabetonowanych dylatacji płyt ekranu żelbetowego zapory</t>
  </si>
  <si>
    <t xml:space="preserve">mb</t>
  </si>
  <si>
    <t xml:space="preserve">2.1.13</t>
  </si>
  <si>
    <t xml:space="preserve">Rozbiórka dylatacji bitumicznych drogi na koronie zapory</t>
  </si>
  <si>
    <t xml:space="preserve">2.1.14</t>
  </si>
  <si>
    <t xml:space="preserve">Wycinka drzew </t>
  </si>
  <si>
    <t xml:space="preserve">2.1.14.1</t>
  </si>
  <si>
    <t xml:space="preserve">Mechaniczne ścinanie drzew z karczowaniem pni o średnicy 10-15 cm - stok o nachyleniu 1:3 do 1:2</t>
  </si>
  <si>
    <t xml:space="preserve">2.1.14.2</t>
  </si>
  <si>
    <t xml:space="preserve">Mechaniczne ścinanie drzew z karczowaniem pni o średnicy 26-35 cm - stok o nachyleniu 1:3 do 1:2</t>
  </si>
  <si>
    <t xml:space="preserve">2.1.14.3</t>
  </si>
  <si>
    <t xml:space="preserve">Mechaniczne ścinanie drzew z karczowaniem pni o średnicy 46-55 cm - stok o nachyleniu 1:3 do 1:2</t>
  </si>
  <si>
    <t xml:space="preserve">2.1.14.4</t>
  </si>
  <si>
    <t xml:space="preserve">Mechaniczne ścinanie drzew z karczowaniem pni o średnicy 56-65 cm - stok o nachyleniu 1:3 do 1:2</t>
  </si>
  <si>
    <t xml:space="preserve">2.1.14.5</t>
  </si>
  <si>
    <t xml:space="preserve">Wywożenie dłużyc na odległość do 2km.</t>
  </si>
  <si>
    <t xml:space="preserve">mp</t>
  </si>
  <si>
    <t xml:space="preserve">2.1.14.6</t>
  </si>
  <si>
    <t xml:space="preserve">Wywożenie gałęzi drągowiny na odległość do 2km.</t>
  </si>
  <si>
    <t xml:space="preserve">2.2.</t>
  </si>
  <si>
    <t xml:space="preserve">CPV 45200</t>
  </si>
  <si>
    <t xml:space="preserve">000-9</t>
  </si>
  <si>
    <t xml:space="preserve">ROBOTY BUDOWLANO-MONTAŻOWE</t>
  </si>
  <si>
    <t xml:space="preserve">2.2.1</t>
  </si>
  <si>
    <t xml:space="preserve">CPV 45246100-4</t>
  </si>
  <si>
    <t xml:space="preserve">Remont ekranu żelbetowego</t>
  </si>
  <si>
    <t xml:space="preserve">2.2.1.1</t>
  </si>
  <si>
    <t xml:space="preserve">45.24.6</t>
  </si>
  <si>
    <t xml:space="preserve">SST 0-10</t>
  </si>
  <si>
    <t xml:space="preserve">przygotowanie powierzchni istniejących płyt betonowych poprzez oczyszczenie strumieniowo ścierne wraz z usunięciem lużnych i niezwiązanych fragmentów betonu</t>
  </si>
  <si>
    <t xml:space="preserve">2.2.1.2</t>
  </si>
  <si>
    <t xml:space="preserve">wykonanie warstwy wyrównującej powierzchnię płyty grubości 5mm
</t>
  </si>
  <si>
    <t xml:space="preserve">2.2.1.3</t>
  </si>
  <si>
    <t xml:space="preserve">wykonanie warstwy reprofilującej i doszczelniającej płyty ekranu zapory grubość 2 mm</t>
  </si>
  <si>
    <t xml:space="preserve">2.2.1.4</t>
  </si>
  <si>
    <t xml:space="preserve">pomalowanie płyt wystających nad powierzchnię wody farbą do betonu</t>
  </si>
  <si>
    <t xml:space="preserve">2.2.1.5</t>
  </si>
  <si>
    <t xml:space="preserve">wykonanie uszczelnień dylatacyjnych płyt ekranu zapory  z węża polipropylenowego, żywicy hydrostrukturalnej oraz trwale elastycznej masy uszczelniającej</t>
  </si>
  <si>
    <t xml:space="preserve">2.2.1.6</t>
  </si>
  <si>
    <t xml:space="preserve">wykonanie dylatacji płyt ekranu z taśm przyklejanych do płyt </t>
  </si>
  <si>
    <t xml:space="preserve">2.2.2</t>
  </si>
  <si>
    <t xml:space="preserve">Remont wieży upustów dennych wraz z kładką na nią prowadzącą </t>
  </si>
  <si>
    <t xml:space="preserve">2.2.2.1</t>
  </si>
  <si>
    <t xml:space="preserve">SST.0-10</t>
  </si>
  <si>
    <t xml:space="preserve">przygotowanie powierzchni betonowych poprzez oczyszczenie strumieniowo ścierne wraz z usunięciem luźnych i niezwiązanych fragmentów betonu</t>
  </si>
  <si>
    <t xml:space="preserve">2.2.2.2</t>
  </si>
  <si>
    <t xml:space="preserve">wykonanie warstwy wyrównującej powierzchnię betonu grubości 5mm</t>
  </si>
  <si>
    <t xml:space="preserve">2.2.2.3</t>
  </si>
  <si>
    <t xml:space="preserve">wykonanie warstwy reprofilującej i doszczelniającej powierzchnię betonu grubości 2mm</t>
  </si>
  <si>
    <t xml:space="preserve">2.2.2.4</t>
  </si>
  <si>
    <t xml:space="preserve">pomalowanie powierzchni betonowych wystających nad powierzchnię wody farbą do betonu</t>
  </si>
  <si>
    <t xml:space="preserve">2.2.2.5</t>
  </si>
  <si>
    <t xml:space="preserve">SST.0-8</t>
  </si>
  <si>
    <t xml:space="preserve">Wykonanie, dostarczenie i montaż zamknięć stalowych wieży upustów dennych(pokrywa z blachy 5mm)</t>
  </si>
  <si>
    <t xml:space="preserve">2.2.2.6</t>
  </si>
  <si>
    <t xml:space="preserve">Wykonanie, dostarczenie i montaż furtki na kładce do wieży upustów dennych</t>
  </si>
  <si>
    <t xml:space="preserve">2.2.2.7</t>
  </si>
  <si>
    <t xml:space="preserve">Wykonanie, dostarczenie i montaż furtki na wieży upustów dennych</t>
  </si>
  <si>
    <t xml:space="preserve">2.2.2.8</t>
  </si>
  <si>
    <t xml:space="preserve">Zakup, dostarczenie i montaż krat ocynkowanych na kładce do wieży upustów dennych</t>
  </si>
  <si>
    <t xml:space="preserve">2.2.2.9</t>
  </si>
  <si>
    <t xml:space="preserve">SST.0-11</t>
  </si>
  <si>
    <t xml:space="preserve">oczyszczenie strumieniocierne powierzchni balustrad przed malowaniem</t>
  </si>
  <si>
    <t xml:space="preserve">2.2.2.10</t>
  </si>
  <si>
    <t xml:space="preserve">zabezpieczenie powierzchni stalowych kładki, obarierowania, prowadnic remontowych i zamknięć wieży upustów dennych</t>
  </si>
  <si>
    <t xml:space="preserve">2.2.3</t>
  </si>
  <si>
    <t xml:space="preserve">Remont wieży ujęciowej</t>
  </si>
  <si>
    <t xml:space="preserve">2.2.3.1</t>
  </si>
  <si>
    <t xml:space="preserve">2.2.3.2</t>
  </si>
  <si>
    <t xml:space="preserve">2.2.3.3</t>
  </si>
  <si>
    <t xml:space="preserve">2.2.3.4</t>
  </si>
  <si>
    <r>
      <rPr>
        <vertAlign val="subscript"/>
        <sz val="8"/>
        <rFont val="Arial"/>
        <family val="2"/>
        <charset val="238"/>
      </rPr>
      <t xml:space="preserve">m</t>
    </r>
    <r>
      <rPr>
        <sz val="8"/>
        <rFont val="Arial"/>
        <family val="2"/>
        <charset val="238"/>
      </rPr>
      <t xml:space="preserve">3</t>
    </r>
  </si>
  <si>
    <t xml:space="preserve">2.2.4</t>
  </si>
  <si>
    <t xml:space="preserve">Balustrady na schodach odpowietrznych zapory</t>
  </si>
  <si>
    <t xml:space="preserve">2.2.4.1</t>
  </si>
  <si>
    <t xml:space="preserve">zakup, dostawa i montaż balustrad ze stali na schodach odpowietrznych zapory
</t>
  </si>
  <si>
    <t xml:space="preserve">2.2.4.2</t>
  </si>
  <si>
    <t xml:space="preserve">kotwienie balustrad do istniejącej konstrukcji kotwami M10 (kotwienie w betonie) na zaprawę kotwiącą</t>
  </si>
  <si>
    <t xml:space="preserve">2.2.4.3</t>
  </si>
  <si>
    <t xml:space="preserve">2.2.4.4</t>
  </si>
  <si>
    <t xml:space="preserve">zabezpieczenie balustrady powłoką antykorozyjną</t>
  </si>
  <si>
    <t xml:space="preserve">2.2.5</t>
  </si>
  <si>
    <t xml:space="preserve">CPV 45246000-3</t>
  </si>
  <si>
    <t xml:space="preserve">Remont koryta potoku Bystra </t>
  </si>
  <si>
    <t xml:space="preserve">2.2.5.1</t>
  </si>
  <si>
    <t xml:space="preserve">2.2.5.2</t>
  </si>
  <si>
    <t xml:space="preserve">SST 05</t>
  </si>
  <si>
    <t xml:space="preserve">ułożenie okładziny kamiennej z bloków kamiennych(odzyskanych z rozbiórki) o grubości 20-25cm układanych na świeżą mieszankę betonową</t>
  </si>
  <si>
    <t xml:space="preserve">2.2.5.3</t>
  </si>
  <si>
    <t xml:space="preserve">Fugowanie okładziny kamiennej </t>
  </si>
  <si>
    <t xml:space="preserve">2.2.5.4</t>
  </si>
  <si>
    <t xml:space="preserve">wykonanie uszczelnień dylatacyjnych z węża polipropylenowego, żywicy hydrostrukturalnej oraz trwale elastycznej masy uszczelniającej</t>
  </si>
  <si>
    <t xml:space="preserve">2.2.6</t>
  </si>
  <si>
    <t xml:space="preserve">Remont schodów na skarpie odpowietrznej zapory</t>
  </si>
  <si>
    <t xml:space="preserve">2.2.6.1</t>
  </si>
  <si>
    <t xml:space="preserve">SST. 0-3</t>
  </si>
  <si>
    <t xml:space="preserve">odkopanie ręczne bocznych powierzchni schodów do głębokości 25 cm</t>
  </si>
  <si>
    <t xml:space="preserve">2.2.6.2</t>
  </si>
  <si>
    <t xml:space="preserve">2.2.6.3</t>
  </si>
  <si>
    <t xml:space="preserve">2.2.6.4</t>
  </si>
  <si>
    <t xml:space="preserve">wykonanie warstwy reprofilującej i doszczelniającej powierzchnię betonu grubości 2mm z posypką z piasku kwarcowego</t>
  </si>
  <si>
    <t xml:space="preserve">2.2.6.5</t>
  </si>
  <si>
    <t xml:space="preserve">45,24.6</t>
  </si>
  <si>
    <t xml:space="preserve">Wykonanie zabezpieczenia bitumicznego schodów pod zasypkę</t>
  </si>
  <si>
    <t xml:space="preserve">2.2.6.6</t>
  </si>
  <si>
    <t xml:space="preserve">zasypanie ręcznie bocznych powierzchni schodów</t>
  </si>
  <si>
    <t xml:space="preserve">2.2.7</t>
  </si>
  <si>
    <t xml:space="preserve">Remont przelewu bocznego wraz z kaskadą </t>
  </si>
  <si>
    <t xml:space="preserve">2.2.7.1</t>
  </si>
  <si>
    <t xml:space="preserve">2.2.7.2</t>
  </si>
  <si>
    <t xml:space="preserve">wykonanie warstwy wyrównującej powierzchnię betonu grubości 2mm</t>
  </si>
  <si>
    <t xml:space="preserve">2.2.7.3</t>
  </si>
  <si>
    <t xml:space="preserve">2.2.7.4</t>
  </si>
  <si>
    <t xml:space="preserve">2.2.7.5</t>
  </si>
  <si>
    <t xml:space="preserve">pomalowanie powierzchni betonowych znajdujących się stale pod wodą żywicami epoksydowymi</t>
  </si>
  <si>
    <t xml:space="preserve">2.2.7.6</t>
  </si>
  <si>
    <t xml:space="preserve">2.2.7.7</t>
  </si>
  <si>
    <t xml:space="preserve">oczyszczenie strumieniocierne powierzchni balustrad i prowadnic remontowych przed malowaniem</t>
  </si>
  <si>
    <t xml:space="preserve">2.2.7.8</t>
  </si>
  <si>
    <t xml:space="preserve">zabezpieczenie balustrady i prowadnic remontowych powłoką antykorozyjną</t>
  </si>
  <si>
    <t xml:space="preserve">2.2.8</t>
  </si>
  <si>
    <t xml:space="preserve">Remont mostu nad kaskadą</t>
  </si>
  <si>
    <t xml:space="preserve">2.2.8.1</t>
  </si>
  <si>
    <t xml:space="preserve">2.2.8.2</t>
  </si>
  <si>
    <t xml:space="preserve">wykonanie warstwy reprofilującej i doszczelniającej powierzchnię betonu grubości 2mm z posypką z piasku kwarcowego - powierzchnia jezdna mostu</t>
  </si>
  <si>
    <t xml:space="preserve">2.2.8.3</t>
  </si>
  <si>
    <t xml:space="preserve">wykonanie warstwy reprofilującej i doszczelniającej powierzchnię betonu grubości 2mm - powierzchnia pod i z boku mostu</t>
  </si>
  <si>
    <t xml:space="preserve">2.2.8.4</t>
  </si>
  <si>
    <t xml:space="preserve">pomalowanie powierzchni betonowych od spodu i z boku mostu farbą do betonu</t>
  </si>
  <si>
    <t xml:space="preserve">2.2.8.5</t>
  </si>
  <si>
    <t xml:space="preserve">2.2.8.6</t>
  </si>
  <si>
    <t xml:space="preserve">2.2.9</t>
  </si>
  <si>
    <t xml:space="preserve">Remont drogi na koronie zapory</t>
  </si>
  <si>
    <t xml:space="preserve">2.2.9.1</t>
  </si>
  <si>
    <t xml:space="preserve">SST.0-9</t>
  </si>
  <si>
    <t xml:space="preserve">zakup, dostawa i montaż zbrojenia płyt drogowych ze stali klasy AIII-N gatunku B500B</t>
  </si>
  <si>
    <t xml:space="preserve">2.2.9.2</t>
  </si>
  <si>
    <t xml:space="preserve">wykonanie  płyt drogowychh betonem klasy C30/37 W10 F150</t>
  </si>
  <si>
    <t xml:space="preserve">2.2.9.3</t>
  </si>
  <si>
    <t xml:space="preserve">2.2.9.4</t>
  </si>
  <si>
    <t xml:space="preserve">2.2.9.5</t>
  </si>
  <si>
    <t xml:space="preserve">wykonanie warstwy reprofilującej i doszczelniającej powierzchnię betonu grubości 2mm z posypką z piasku kwarcowego </t>
  </si>
  <si>
    <t xml:space="preserve">2.2.9.6</t>
  </si>
  <si>
    <t xml:space="preserve">odkopanie ręczne bocznych powierzchni płyt do głębokości 20 cm</t>
  </si>
  <si>
    <t xml:space="preserve">2.2.9.7</t>
  </si>
  <si>
    <t xml:space="preserve">2.2.9.8</t>
  </si>
  <si>
    <t xml:space="preserve">zabezpieczenie powierzchni betonowych od strony gruntu</t>
  </si>
  <si>
    <t xml:space="preserve">2.2.9.9</t>
  </si>
  <si>
    <t xml:space="preserve">wykonanie uszczelnień dylatacyjnych płyt drogowych zapory  z masy zalewowej - asfaltowj z dodatkiem wypełniaczy i odpowiednich polimerów termoplastycznych </t>
  </si>
  <si>
    <t xml:space="preserve">2.2.10</t>
  </si>
  <si>
    <t xml:space="preserve">Remont rowu opaskowego przy podstawie skarpy odpowietrznej zapory.</t>
  </si>
  <si>
    <t xml:space="preserve">2.2.10.1</t>
  </si>
  <si>
    <t xml:space="preserve">2.2.10.2</t>
  </si>
  <si>
    <t xml:space="preserve">2.2.11</t>
  </si>
  <si>
    <t xml:space="preserve">ST.20</t>
  </si>
  <si>
    <t xml:space="preserve">Zakup, dostawa i montaż łat wodowskazowych</t>
  </si>
  <si>
    <t xml:space="preserve">2.2.12</t>
  </si>
  <si>
    <t xml:space="preserve">Remont uszkodzonych piezometrów wraz z odmuleniem</t>
  </si>
  <si>
    <t xml:space="preserve">suma: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</si>
</sst>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"/>
    <numFmt numFmtId="167" formatCode="#,##0"/>
    <numFmt numFmtId="168" formatCode="0.00"/>
    <numFmt numFmtId="169" formatCode="#,##0.000000"/>
  </numFmts>
  <fonts count="19">
    <font>
      <sz val="10"/>
      <color rgb="FF000000"/>
      <name val="Times New Roman"/>
      <family val="0"/>
      <charset val="20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7"/>
      <name val="Arial"/>
      <family val="2"/>
      <charset val="1"/>
    </font>
    <font>
      <b val="true"/>
      <sz val="6"/>
      <name val="Arial"/>
      <family val="2"/>
      <charset val="1"/>
    </font>
    <font>
      <sz val="10"/>
      <color rgb="FF000000"/>
      <name val="Times New Roman"/>
      <family val="1"/>
      <charset val="238"/>
    </font>
    <font>
      <b val="true"/>
      <sz val="8"/>
      <name val="Arial"/>
      <family val="2"/>
      <charset val="238"/>
    </font>
    <font>
      <b val="true"/>
      <sz val="10"/>
      <color rgb="FF000000"/>
      <name val="Times New Roman"/>
      <family val="1"/>
      <charset val="238"/>
    </font>
    <font>
      <b val="true"/>
      <sz val="10"/>
      <color rgb="FFFF0000"/>
      <name val="Times New Roman"/>
      <family val="1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Times New Roman"/>
      <family val="1"/>
      <charset val="238"/>
    </font>
    <font>
      <vertAlign val="subscript"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b val="true"/>
      <sz val="8"/>
      <name val="Arial"/>
      <family val="2"/>
      <charset val="1"/>
    </font>
    <font>
      <b val="true"/>
      <sz val="8"/>
      <color rgb="FF000000"/>
      <name val="Times New Roman"/>
      <family val="1"/>
      <charset val="238"/>
    </font>
    <font>
      <sz val="9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rgb="FFBEBEBE"/>
        <bgColor rgb="FFBFBFBF"/>
      </patternFill>
    </fill>
    <fill>
      <patternFill patternType="solid">
        <fgColor rgb="FFDDD9C3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0" fillId="2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4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1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1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0" fillId="2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1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13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6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1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6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2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1" fillId="6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1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7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BEBEBE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08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2" activeCellId="0" sqref="B2"/>
    </sheetView>
  </sheetViews>
  <sheetFormatPr defaultColWidth="8.734375" defaultRowHeight="12.75" zeroHeight="false" outlineLevelRow="0" outlineLevelCol="0"/>
  <cols>
    <col collapsed="false" customWidth="true" hidden="false" outlineLevel="0" max="2" min="2" style="0" width="6.99"/>
    <col collapsed="false" customWidth="true" hidden="false" outlineLevel="0" max="3" min="3" style="0" width="11.16"/>
    <col collapsed="false" customWidth="true" hidden="false" outlineLevel="0" max="4" min="4" style="0" width="9.5"/>
    <col collapsed="false" customWidth="true" hidden="false" outlineLevel="0" max="5" min="5" style="0" width="45.66"/>
    <col collapsed="false" customWidth="true" hidden="false" outlineLevel="0" max="6" min="6" style="0" width="7.32"/>
    <col collapsed="false" customWidth="true" hidden="false" outlineLevel="0" max="7" min="7" style="0" width="11.32"/>
    <col collapsed="false" customWidth="true" hidden="false" outlineLevel="0" max="8" min="8" style="0" width="14.16"/>
    <col collapsed="false" customWidth="true" hidden="false" outlineLevel="0" max="9" min="9" style="0" width="17"/>
    <col collapsed="false" customWidth="true" hidden="false" outlineLevel="0" max="10" min="10" style="0" width="8.5"/>
    <col collapsed="false" customWidth="true" hidden="true" outlineLevel="0" max="11" min="11" style="1" width="9.83"/>
    <col collapsed="false" customWidth="true" hidden="true" outlineLevel="0" max="12" min="12" style="1" width="12.67"/>
    <col collapsed="false" customWidth="true" hidden="true" outlineLevel="0" max="13" min="13" style="1" width="13.83"/>
    <col collapsed="false" customWidth="true" hidden="true" outlineLevel="0" max="14" min="14" style="1" width="13.5"/>
    <col collapsed="false" customWidth="true" hidden="true" outlineLevel="0" max="15" min="15" style="0" width="9.33"/>
  </cols>
  <sheetData>
    <row r="1" customFormat="false" ht="9.9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</row>
    <row r="2" customFormat="false" ht="22.35" hidden="false" customHeight="true" outlineLevel="0" collapsed="false">
      <c r="B2" s="3" t="s">
        <v>1</v>
      </c>
      <c r="C2" s="3"/>
      <c r="D2" s="3"/>
      <c r="E2" s="3"/>
      <c r="F2" s="3"/>
      <c r="G2" s="3"/>
      <c r="H2" s="3"/>
      <c r="I2" s="3"/>
    </row>
    <row r="3" customFormat="false" ht="101.25" hidden="false" customHeight="true" outlineLevel="0" collapsed="false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/>
      <c r="K3" s="8"/>
      <c r="L3" s="8"/>
      <c r="M3" s="8"/>
      <c r="N3" s="9"/>
      <c r="O3" s="7"/>
    </row>
    <row r="4" customFormat="false" ht="9.75" hidden="false" customHeight="true" outlineLevel="0" collapsed="false">
      <c r="A4" s="10" t="n">
        <v>1</v>
      </c>
      <c r="B4" s="11" t="n">
        <v>2</v>
      </c>
      <c r="C4" s="11" t="n">
        <v>3</v>
      </c>
      <c r="D4" s="11" t="n">
        <v>4</v>
      </c>
      <c r="E4" s="11" t="n">
        <v>5</v>
      </c>
      <c r="F4" s="11" t="n">
        <v>6</v>
      </c>
      <c r="G4" s="11" t="n">
        <v>7</v>
      </c>
      <c r="H4" s="11" t="n">
        <v>8</v>
      </c>
      <c r="I4" s="11" t="n">
        <v>9</v>
      </c>
      <c r="J4" s="7"/>
      <c r="K4" s="12"/>
      <c r="L4" s="12"/>
      <c r="M4" s="12"/>
      <c r="N4" s="12"/>
      <c r="O4" s="7"/>
    </row>
    <row r="5" customFormat="false" ht="36.75" hidden="false" customHeight="true" outlineLevel="0" collapsed="false">
      <c r="A5" s="13" t="n">
        <v>1</v>
      </c>
      <c r="B5" s="14" t="n">
        <v>1</v>
      </c>
      <c r="C5" s="15" t="s">
        <v>11</v>
      </c>
      <c r="D5" s="15"/>
      <c r="E5" s="16" t="s">
        <v>12</v>
      </c>
      <c r="F5" s="17" t="n">
        <f aca="false">SUM(I6:I11)</f>
        <v>0</v>
      </c>
      <c r="G5" s="17"/>
      <c r="H5" s="17"/>
      <c r="I5" s="17"/>
      <c r="J5" s="7"/>
      <c r="K5" s="12"/>
      <c r="L5" s="12"/>
      <c r="M5" s="12"/>
      <c r="N5" s="12"/>
      <c r="O5" s="7"/>
    </row>
    <row r="6" customFormat="false" ht="17.25" hidden="false" customHeight="true" outlineLevel="0" collapsed="false">
      <c r="A6" s="10" t="n">
        <v>2</v>
      </c>
      <c r="B6" s="18" t="s">
        <v>13</v>
      </c>
      <c r="C6" s="19" t="s">
        <v>14</v>
      </c>
      <c r="D6" s="20" t="s">
        <v>15</v>
      </c>
      <c r="E6" s="21" t="s">
        <v>16</v>
      </c>
      <c r="F6" s="20" t="s">
        <v>17</v>
      </c>
      <c r="G6" s="22" t="n">
        <v>1</v>
      </c>
      <c r="H6" s="23"/>
      <c r="I6" s="23" t="n">
        <f aca="false">ROUND(G6*H6,2)</f>
        <v>0</v>
      </c>
      <c r="J6" s="7"/>
      <c r="K6" s="12"/>
      <c r="L6" s="12"/>
      <c r="M6" s="12"/>
      <c r="N6" s="12"/>
      <c r="O6" s="7"/>
    </row>
    <row r="7" customFormat="false" ht="16.5" hidden="false" customHeight="true" outlineLevel="0" collapsed="false">
      <c r="A7" s="10" t="n">
        <v>3</v>
      </c>
      <c r="B7" s="18" t="s">
        <v>18</v>
      </c>
      <c r="C7" s="20" t="s">
        <v>19</v>
      </c>
      <c r="D7" s="20" t="s">
        <v>20</v>
      </c>
      <c r="E7" s="21" t="s">
        <v>21</v>
      </c>
      <c r="F7" s="20" t="s">
        <v>17</v>
      </c>
      <c r="G7" s="22" t="n">
        <v>1</v>
      </c>
      <c r="H7" s="23"/>
      <c r="I7" s="23" t="n">
        <f aca="false">ROUND(G7*H7,2)</f>
        <v>0</v>
      </c>
      <c r="J7" s="7"/>
      <c r="K7" s="12"/>
      <c r="L7" s="12"/>
      <c r="M7" s="12"/>
      <c r="N7" s="12"/>
      <c r="O7" s="7"/>
    </row>
    <row r="8" customFormat="false" ht="11.25" hidden="false" customHeight="true" outlineLevel="0" collapsed="false">
      <c r="A8" s="10" t="n">
        <v>4</v>
      </c>
      <c r="B8" s="18" t="s">
        <v>22</v>
      </c>
      <c r="C8" s="20" t="s">
        <v>19</v>
      </c>
      <c r="D8" s="20" t="s">
        <v>20</v>
      </c>
      <c r="E8" s="21" t="s">
        <v>23</v>
      </c>
      <c r="F8" s="20" t="s">
        <v>17</v>
      </c>
      <c r="G8" s="22" t="n">
        <v>1</v>
      </c>
      <c r="H8" s="23"/>
      <c r="I8" s="23" t="n">
        <f aca="false">ROUND(G8*H8,2)</f>
        <v>0</v>
      </c>
      <c r="J8" s="7"/>
      <c r="K8" s="12"/>
      <c r="L8" s="12"/>
      <c r="M8" s="12"/>
      <c r="N8" s="12"/>
      <c r="O8" s="7"/>
    </row>
    <row r="9" customFormat="false" ht="29.25" hidden="false" customHeight="true" outlineLevel="0" collapsed="false">
      <c r="A9" s="10" t="n">
        <v>5</v>
      </c>
      <c r="B9" s="18" t="s">
        <v>24</v>
      </c>
      <c r="C9" s="20" t="s">
        <v>19</v>
      </c>
      <c r="D9" s="20" t="s">
        <v>20</v>
      </c>
      <c r="E9" s="21" t="s">
        <v>25</v>
      </c>
      <c r="F9" s="20" t="s">
        <v>17</v>
      </c>
      <c r="G9" s="22" t="n">
        <v>1</v>
      </c>
      <c r="H9" s="23"/>
      <c r="I9" s="23" t="n">
        <f aca="false">ROUND(G9*H9,2)</f>
        <v>0</v>
      </c>
      <c r="J9" s="7"/>
      <c r="K9" s="12"/>
      <c r="L9" s="12"/>
      <c r="M9" s="12"/>
      <c r="N9" s="12"/>
      <c r="O9" s="7"/>
    </row>
    <row r="10" customFormat="false" ht="24.75" hidden="false" customHeight="true" outlineLevel="0" collapsed="false">
      <c r="A10" s="10" t="n">
        <v>6</v>
      </c>
      <c r="B10" s="18" t="s">
        <v>26</v>
      </c>
      <c r="C10" s="20" t="s">
        <v>19</v>
      </c>
      <c r="D10" s="20" t="s">
        <v>20</v>
      </c>
      <c r="E10" s="21" t="s">
        <v>27</v>
      </c>
      <c r="F10" s="20" t="s">
        <v>17</v>
      </c>
      <c r="G10" s="22" t="n">
        <v>1</v>
      </c>
      <c r="H10" s="23"/>
      <c r="I10" s="23" t="n">
        <f aca="false">ROUND(G10*H10,2)</f>
        <v>0</v>
      </c>
      <c r="J10" s="7"/>
      <c r="K10" s="12"/>
      <c r="L10" s="12"/>
      <c r="M10" s="12"/>
      <c r="N10" s="12"/>
      <c r="O10" s="7"/>
    </row>
    <row r="11" customFormat="false" ht="30.75" hidden="false" customHeight="true" outlineLevel="0" collapsed="false">
      <c r="A11" s="10" t="n">
        <v>7</v>
      </c>
      <c r="B11" s="18" t="s">
        <v>28</v>
      </c>
      <c r="C11" s="20" t="s">
        <v>19</v>
      </c>
      <c r="D11" s="20" t="s">
        <v>20</v>
      </c>
      <c r="E11" s="21" t="s">
        <v>29</v>
      </c>
      <c r="F11" s="20" t="s">
        <v>17</v>
      </c>
      <c r="G11" s="22" t="n">
        <v>1</v>
      </c>
      <c r="H11" s="23"/>
      <c r="I11" s="23" t="n">
        <f aca="false">ROUND(G11*H11,2)</f>
        <v>0</v>
      </c>
      <c r="J11" s="7"/>
      <c r="K11" s="24"/>
      <c r="L11" s="24"/>
      <c r="M11" s="12"/>
      <c r="N11" s="25"/>
      <c r="O11" s="7"/>
    </row>
    <row r="12" customFormat="false" ht="32.25" hidden="false" customHeight="true" outlineLevel="0" collapsed="false">
      <c r="A12" s="13" t="n">
        <v>8</v>
      </c>
      <c r="B12" s="14" t="n">
        <v>2</v>
      </c>
      <c r="C12" s="15" t="s">
        <v>30</v>
      </c>
      <c r="D12" s="15"/>
      <c r="E12" s="16" t="s">
        <v>31</v>
      </c>
      <c r="F12" s="17" t="n">
        <f aca="false">F13+F36</f>
        <v>0</v>
      </c>
      <c r="G12" s="17"/>
      <c r="H12" s="17"/>
      <c r="I12" s="17"/>
      <c r="J12" s="7"/>
      <c r="K12" s="12"/>
      <c r="L12" s="12"/>
      <c r="M12" s="12"/>
      <c r="N12" s="12"/>
      <c r="O12" s="7"/>
    </row>
    <row r="13" customFormat="false" ht="31.5" hidden="false" customHeight="true" outlineLevel="0" collapsed="false">
      <c r="A13" s="13" t="n">
        <v>9</v>
      </c>
      <c r="B13" s="26" t="s">
        <v>32</v>
      </c>
      <c r="C13" s="27" t="s">
        <v>33</v>
      </c>
      <c r="D13" s="27"/>
      <c r="E13" s="28" t="s">
        <v>34</v>
      </c>
      <c r="F13" s="29" t="n">
        <f aca="false">SUM(I14:I35)</f>
        <v>0</v>
      </c>
      <c r="G13" s="29"/>
      <c r="H13" s="29"/>
      <c r="I13" s="29"/>
      <c r="J13" s="7"/>
      <c r="K13" s="12"/>
      <c r="L13" s="12"/>
      <c r="M13" s="12"/>
      <c r="N13" s="12"/>
      <c r="O13" s="7"/>
    </row>
    <row r="14" customFormat="false" ht="25.5" hidden="false" customHeight="true" outlineLevel="0" collapsed="false">
      <c r="A14" s="10" t="n">
        <v>10</v>
      </c>
      <c r="B14" s="18" t="s">
        <v>35</v>
      </c>
      <c r="C14" s="20" t="s">
        <v>36</v>
      </c>
      <c r="D14" s="20" t="s">
        <v>37</v>
      </c>
      <c r="E14" s="6" t="s">
        <v>38</v>
      </c>
      <c r="F14" s="20" t="s">
        <v>39</v>
      </c>
      <c r="G14" s="22" t="n">
        <v>9</v>
      </c>
      <c r="H14" s="23"/>
      <c r="I14" s="23" t="n">
        <f aca="false">ROUND(G14*H14,2)</f>
        <v>0</v>
      </c>
      <c r="J14" s="7"/>
      <c r="K14" s="24"/>
      <c r="L14" s="24"/>
      <c r="M14" s="24"/>
      <c r="N14" s="24"/>
      <c r="O14" s="7"/>
    </row>
    <row r="15" customFormat="false" ht="27" hidden="false" customHeight="true" outlineLevel="0" collapsed="false">
      <c r="A15" s="10" t="n">
        <v>11</v>
      </c>
      <c r="B15" s="18" t="s">
        <v>40</v>
      </c>
      <c r="C15" s="20" t="s">
        <v>36</v>
      </c>
      <c r="D15" s="20" t="s">
        <v>37</v>
      </c>
      <c r="E15" s="6" t="s">
        <v>41</v>
      </c>
      <c r="F15" s="30"/>
      <c r="G15" s="31"/>
      <c r="H15" s="23"/>
      <c r="I15" s="23"/>
      <c r="J15" s="7"/>
      <c r="K15" s="24"/>
      <c r="L15" s="24"/>
      <c r="M15" s="24"/>
      <c r="N15" s="24"/>
      <c r="O15" s="7"/>
    </row>
    <row r="16" customFormat="false" ht="15.75" hidden="false" customHeight="true" outlineLevel="0" collapsed="false">
      <c r="A16" s="10" t="n">
        <v>12</v>
      </c>
      <c r="B16" s="18" t="s">
        <v>42</v>
      </c>
      <c r="C16" s="20" t="s">
        <v>36</v>
      </c>
      <c r="D16" s="20" t="s">
        <v>37</v>
      </c>
      <c r="E16" s="21" t="s">
        <v>43</v>
      </c>
      <c r="F16" s="20" t="s">
        <v>39</v>
      </c>
      <c r="G16" s="22" t="n">
        <v>2.43</v>
      </c>
      <c r="H16" s="23"/>
      <c r="I16" s="23" t="n">
        <f aca="false">ROUND(G16*H16,2)</f>
        <v>0</v>
      </c>
      <c r="J16" s="7"/>
      <c r="K16" s="24"/>
      <c r="L16" s="24"/>
      <c r="M16" s="24"/>
      <c r="N16" s="24"/>
      <c r="O16" s="7"/>
    </row>
    <row r="17" customFormat="false" ht="27.75" hidden="false" customHeight="true" outlineLevel="0" collapsed="false">
      <c r="A17" s="10" t="n">
        <v>13</v>
      </c>
      <c r="B17" s="18" t="s">
        <v>44</v>
      </c>
      <c r="C17" s="20" t="s">
        <v>36</v>
      </c>
      <c r="D17" s="20" t="s">
        <v>37</v>
      </c>
      <c r="E17" s="21" t="s">
        <v>45</v>
      </c>
      <c r="F17" s="20" t="s">
        <v>39</v>
      </c>
      <c r="G17" s="22" t="n">
        <v>1.73</v>
      </c>
      <c r="H17" s="23"/>
      <c r="I17" s="23" t="n">
        <f aca="false">ROUND(G17*H17,2)</f>
        <v>0</v>
      </c>
      <c r="J17" s="7"/>
      <c r="K17" s="24"/>
      <c r="L17" s="24"/>
      <c r="M17" s="24"/>
      <c r="N17" s="24"/>
      <c r="O17" s="7"/>
    </row>
    <row r="18" customFormat="false" ht="27" hidden="false" customHeight="true" outlineLevel="0" collapsed="false">
      <c r="A18" s="10" t="n">
        <v>14</v>
      </c>
      <c r="B18" s="18" t="s">
        <v>46</v>
      </c>
      <c r="C18" s="20" t="s">
        <v>36</v>
      </c>
      <c r="D18" s="20" t="s">
        <v>20</v>
      </c>
      <c r="E18" s="6" t="s">
        <v>47</v>
      </c>
      <c r="F18" s="20" t="s">
        <v>48</v>
      </c>
      <c r="G18" s="22" t="n">
        <v>143</v>
      </c>
      <c r="H18" s="23"/>
      <c r="I18" s="23" t="n">
        <f aca="false">ROUND(G18*H18,2)</f>
        <v>0</v>
      </c>
      <c r="J18" s="7"/>
      <c r="K18" s="24"/>
      <c r="L18" s="24"/>
      <c r="M18" s="24"/>
      <c r="N18" s="24"/>
      <c r="O18" s="7"/>
    </row>
    <row r="19" customFormat="false" ht="30.75" hidden="false" customHeight="true" outlineLevel="0" collapsed="false">
      <c r="A19" s="10" t="n">
        <v>15</v>
      </c>
      <c r="B19" s="18" t="s">
        <v>49</v>
      </c>
      <c r="C19" s="20" t="s">
        <v>36</v>
      </c>
      <c r="D19" s="20" t="s">
        <v>20</v>
      </c>
      <c r="E19" s="6" t="s">
        <v>50</v>
      </c>
      <c r="F19" s="20" t="s">
        <v>48</v>
      </c>
      <c r="G19" s="22" t="n">
        <v>180.39</v>
      </c>
      <c r="H19" s="23"/>
      <c r="I19" s="23" t="n">
        <f aca="false">ROUND(G19*H19,2)</f>
        <v>0</v>
      </c>
      <c r="J19" s="7"/>
      <c r="K19" s="24"/>
      <c r="L19" s="24"/>
      <c r="M19" s="24"/>
      <c r="N19" s="24"/>
      <c r="O19" s="7"/>
    </row>
    <row r="20" customFormat="false" ht="30.75" hidden="false" customHeight="true" outlineLevel="0" collapsed="false">
      <c r="A20" s="10" t="n">
        <v>16</v>
      </c>
      <c r="B20" s="18" t="s">
        <v>51</v>
      </c>
      <c r="C20" s="20" t="s">
        <v>36</v>
      </c>
      <c r="D20" s="20" t="s">
        <v>20</v>
      </c>
      <c r="E20" s="6" t="s">
        <v>52</v>
      </c>
      <c r="F20" s="20" t="s">
        <v>53</v>
      </c>
      <c r="G20" s="22" t="n">
        <v>18</v>
      </c>
      <c r="H20" s="23"/>
      <c r="I20" s="23" t="n">
        <f aca="false">ROUND(G20*H20,2)</f>
        <v>0</v>
      </c>
      <c r="J20" s="7"/>
      <c r="K20" s="24"/>
      <c r="L20" s="24"/>
      <c r="M20" s="24"/>
      <c r="N20" s="24"/>
      <c r="O20" s="7"/>
    </row>
    <row r="21" customFormat="false" ht="33.75" hidden="false" customHeight="true" outlineLevel="0" collapsed="false">
      <c r="A21" s="10" t="n">
        <v>17</v>
      </c>
      <c r="B21" s="18" t="s">
        <v>54</v>
      </c>
      <c r="C21" s="20" t="s">
        <v>36</v>
      </c>
      <c r="D21" s="20" t="s">
        <v>20</v>
      </c>
      <c r="E21" s="6" t="s">
        <v>55</v>
      </c>
      <c r="F21" s="32" t="s">
        <v>39</v>
      </c>
      <c r="G21" s="22" t="n">
        <v>14.8</v>
      </c>
      <c r="H21" s="23"/>
      <c r="I21" s="23" t="n">
        <f aca="false">ROUND(G21*H21,2)</f>
        <v>0</v>
      </c>
      <c r="J21" s="7"/>
      <c r="K21" s="24"/>
      <c r="L21" s="24"/>
      <c r="M21" s="24"/>
      <c r="N21" s="24"/>
      <c r="O21" s="7"/>
    </row>
    <row r="22" customFormat="false" ht="30" hidden="false" customHeight="true" outlineLevel="0" collapsed="false">
      <c r="A22" s="10" t="n">
        <v>18</v>
      </c>
      <c r="B22" s="18" t="s">
        <v>56</v>
      </c>
      <c r="C22" s="20" t="s">
        <v>36</v>
      </c>
      <c r="D22" s="20" t="s">
        <v>20</v>
      </c>
      <c r="E22" s="6" t="s">
        <v>57</v>
      </c>
      <c r="F22" s="32" t="s">
        <v>39</v>
      </c>
      <c r="G22" s="22" t="n">
        <v>17</v>
      </c>
      <c r="H22" s="23"/>
      <c r="I22" s="23" t="n">
        <f aca="false">ROUND(G22*H22,2)</f>
        <v>0</v>
      </c>
      <c r="J22" s="7"/>
      <c r="K22" s="24"/>
      <c r="L22" s="24"/>
      <c r="M22" s="24"/>
      <c r="N22" s="24"/>
      <c r="O22" s="7"/>
    </row>
    <row r="23" customFormat="false" ht="30.75" hidden="false" customHeight="true" outlineLevel="0" collapsed="false">
      <c r="A23" s="10" t="n">
        <v>19</v>
      </c>
      <c r="B23" s="18" t="s">
        <v>58</v>
      </c>
      <c r="C23" s="20" t="s">
        <v>36</v>
      </c>
      <c r="D23" s="20" t="s">
        <v>20</v>
      </c>
      <c r="E23" s="6" t="s">
        <v>59</v>
      </c>
      <c r="F23" s="32" t="s">
        <v>39</v>
      </c>
      <c r="G23" s="22" t="n">
        <v>22.3</v>
      </c>
      <c r="H23" s="23"/>
      <c r="I23" s="23" t="n">
        <f aca="false">ROUND(G23*H23,2)</f>
        <v>0</v>
      </c>
      <c r="J23" s="7"/>
      <c r="K23" s="24"/>
      <c r="L23" s="24"/>
      <c r="M23" s="24"/>
      <c r="N23" s="24"/>
      <c r="O23" s="7"/>
    </row>
    <row r="24" customFormat="false" ht="30.75" hidden="false" customHeight="true" outlineLevel="0" collapsed="false">
      <c r="A24" s="10" t="n">
        <v>20</v>
      </c>
      <c r="B24" s="18" t="s">
        <v>60</v>
      </c>
      <c r="C24" s="20" t="s">
        <v>36</v>
      </c>
      <c r="D24" s="20" t="s">
        <v>37</v>
      </c>
      <c r="E24" s="6" t="s">
        <v>61</v>
      </c>
      <c r="F24" s="32" t="s">
        <v>62</v>
      </c>
      <c r="G24" s="22" t="n">
        <v>190</v>
      </c>
      <c r="H24" s="23"/>
      <c r="I24" s="23" t="n">
        <f aca="false">ROUND(G24*H24,2)</f>
        <v>0</v>
      </c>
      <c r="J24" s="7"/>
      <c r="K24" s="24"/>
      <c r="L24" s="24"/>
      <c r="M24" s="24"/>
      <c r="N24" s="24"/>
      <c r="O24" s="7"/>
    </row>
    <row r="25" customFormat="false" ht="32.25" hidden="false" customHeight="true" outlineLevel="0" collapsed="false">
      <c r="A25" s="10" t="n">
        <v>21</v>
      </c>
      <c r="B25" s="18" t="s">
        <v>63</v>
      </c>
      <c r="C25" s="20" t="s">
        <v>36</v>
      </c>
      <c r="D25" s="20" t="s">
        <v>20</v>
      </c>
      <c r="E25" s="6" t="s">
        <v>64</v>
      </c>
      <c r="F25" s="32" t="s">
        <v>39</v>
      </c>
      <c r="G25" s="33" t="n">
        <v>3.5</v>
      </c>
      <c r="H25" s="23"/>
      <c r="I25" s="23" t="n">
        <f aca="false">ROUND(G25*H25,2)</f>
        <v>0</v>
      </c>
      <c r="J25" s="7"/>
      <c r="K25" s="24"/>
      <c r="L25" s="24"/>
      <c r="M25" s="24"/>
      <c r="N25" s="24"/>
      <c r="O25" s="7"/>
    </row>
    <row r="26" customFormat="false" ht="26.25" hidden="false" customHeight="true" outlineLevel="0" collapsed="false">
      <c r="A26" s="10" t="n">
        <v>22</v>
      </c>
      <c r="B26" s="18" t="s">
        <v>65</v>
      </c>
      <c r="C26" s="20" t="s">
        <v>36</v>
      </c>
      <c r="D26" s="20" t="s">
        <v>20</v>
      </c>
      <c r="E26" s="6" t="s">
        <v>66</v>
      </c>
      <c r="F26" s="30" t="s">
        <v>39</v>
      </c>
      <c r="G26" s="33" t="n">
        <v>15</v>
      </c>
      <c r="H26" s="23"/>
      <c r="I26" s="23" t="n">
        <f aca="false">ROUND(G26*H26,2)</f>
        <v>0</v>
      </c>
      <c r="J26" s="7"/>
      <c r="K26" s="24"/>
      <c r="L26" s="24"/>
      <c r="M26" s="24"/>
      <c r="N26" s="24"/>
      <c r="O26" s="7"/>
    </row>
    <row r="27" customFormat="false" ht="30.75" hidden="false" customHeight="true" outlineLevel="0" collapsed="false">
      <c r="A27" s="10" t="n">
        <v>23</v>
      </c>
      <c r="B27" s="18" t="s">
        <v>67</v>
      </c>
      <c r="C27" s="20" t="s">
        <v>36</v>
      </c>
      <c r="D27" s="20" t="s">
        <v>37</v>
      </c>
      <c r="E27" s="6" t="s">
        <v>68</v>
      </c>
      <c r="F27" s="32" t="s">
        <v>69</v>
      </c>
      <c r="G27" s="22" t="n">
        <v>2426.72</v>
      </c>
      <c r="H27" s="23"/>
      <c r="I27" s="23" t="n">
        <f aca="false">ROUND(G27*H27,2)</f>
        <v>0</v>
      </c>
      <c r="J27" s="7"/>
      <c r="K27" s="24"/>
      <c r="L27" s="24"/>
      <c r="M27" s="24"/>
      <c r="N27" s="24"/>
      <c r="O27" s="7"/>
    </row>
    <row r="28" customFormat="false" ht="26.25" hidden="false" customHeight="true" outlineLevel="0" collapsed="false">
      <c r="A28" s="10" t="n">
        <v>24</v>
      </c>
      <c r="B28" s="18" t="s">
        <v>70</v>
      </c>
      <c r="C28" s="20" t="s">
        <v>36</v>
      </c>
      <c r="D28" s="20" t="s">
        <v>20</v>
      </c>
      <c r="E28" s="6" t="s">
        <v>71</v>
      </c>
      <c r="F28" s="30" t="s">
        <v>69</v>
      </c>
      <c r="G28" s="31" t="n">
        <v>372</v>
      </c>
      <c r="H28" s="23"/>
      <c r="I28" s="23" t="n">
        <f aca="false">ROUND(G28*H28,2)</f>
        <v>0</v>
      </c>
      <c r="J28" s="7"/>
      <c r="K28" s="24"/>
      <c r="L28" s="24"/>
      <c r="M28" s="24"/>
      <c r="N28" s="24"/>
      <c r="O28" s="7"/>
    </row>
    <row r="29" customFormat="false" ht="27" hidden="false" customHeight="true" outlineLevel="0" collapsed="false">
      <c r="A29" s="10" t="n">
        <v>25</v>
      </c>
      <c r="B29" s="18" t="s">
        <v>72</v>
      </c>
      <c r="C29" s="20" t="s">
        <v>36</v>
      </c>
      <c r="D29" s="20" t="s">
        <v>20</v>
      </c>
      <c r="E29" s="6" t="s">
        <v>73</v>
      </c>
      <c r="F29" s="30"/>
      <c r="G29" s="33"/>
      <c r="H29" s="23"/>
      <c r="I29" s="23"/>
      <c r="J29" s="7"/>
      <c r="K29" s="24"/>
      <c r="L29" s="24"/>
      <c r="M29" s="24"/>
      <c r="N29" s="24"/>
      <c r="O29" s="7"/>
    </row>
    <row r="30" customFormat="false" ht="27" hidden="false" customHeight="true" outlineLevel="0" collapsed="false">
      <c r="A30" s="10" t="n">
        <v>26</v>
      </c>
      <c r="B30" s="18" t="s">
        <v>74</v>
      </c>
      <c r="C30" s="20" t="s">
        <v>36</v>
      </c>
      <c r="D30" s="20" t="s">
        <v>20</v>
      </c>
      <c r="E30" s="21" t="s">
        <v>75</v>
      </c>
      <c r="F30" s="30" t="s">
        <v>53</v>
      </c>
      <c r="G30" s="33" t="n">
        <v>102</v>
      </c>
      <c r="H30" s="23"/>
      <c r="I30" s="23" t="n">
        <f aca="false">ROUND(G30*H30,2)</f>
        <v>0</v>
      </c>
      <c r="J30" s="7"/>
      <c r="K30" s="34"/>
      <c r="L30" s="24"/>
      <c r="M30" s="24"/>
      <c r="N30" s="24"/>
      <c r="O30" s="7"/>
    </row>
    <row r="31" customFormat="false" ht="27" hidden="false" customHeight="true" outlineLevel="0" collapsed="false">
      <c r="A31" s="10" t="n">
        <v>27</v>
      </c>
      <c r="B31" s="18" t="s">
        <v>76</v>
      </c>
      <c r="C31" s="20" t="s">
        <v>36</v>
      </c>
      <c r="D31" s="20" t="s">
        <v>20</v>
      </c>
      <c r="E31" s="21" t="s">
        <v>77</v>
      </c>
      <c r="F31" s="30" t="s">
        <v>53</v>
      </c>
      <c r="G31" s="33" t="n">
        <v>3</v>
      </c>
      <c r="H31" s="23"/>
      <c r="I31" s="23" t="n">
        <f aca="false">ROUND(G31*H31,2)</f>
        <v>0</v>
      </c>
      <c r="J31" s="7"/>
      <c r="K31" s="24"/>
      <c r="L31" s="24"/>
      <c r="M31" s="24"/>
      <c r="N31" s="24"/>
      <c r="O31" s="7"/>
    </row>
    <row r="32" customFormat="false" ht="27" hidden="false" customHeight="true" outlineLevel="0" collapsed="false">
      <c r="A32" s="10" t="n">
        <v>28</v>
      </c>
      <c r="B32" s="18" t="s">
        <v>78</v>
      </c>
      <c r="C32" s="20" t="s">
        <v>36</v>
      </c>
      <c r="D32" s="20" t="s">
        <v>20</v>
      </c>
      <c r="E32" s="21" t="s">
        <v>79</v>
      </c>
      <c r="F32" s="30" t="s">
        <v>53</v>
      </c>
      <c r="G32" s="33" t="n">
        <v>24</v>
      </c>
      <c r="H32" s="23"/>
      <c r="I32" s="23" t="n">
        <f aca="false">ROUND(G32*H32,2)</f>
        <v>0</v>
      </c>
      <c r="J32" s="7"/>
      <c r="K32" s="24"/>
      <c r="L32" s="24"/>
      <c r="M32" s="24"/>
      <c r="N32" s="24"/>
      <c r="O32" s="7"/>
    </row>
    <row r="33" customFormat="false" ht="27" hidden="false" customHeight="true" outlineLevel="0" collapsed="false">
      <c r="A33" s="10" t="n">
        <v>29</v>
      </c>
      <c r="B33" s="18" t="s">
        <v>80</v>
      </c>
      <c r="C33" s="20" t="s">
        <v>36</v>
      </c>
      <c r="D33" s="20" t="s">
        <v>20</v>
      </c>
      <c r="E33" s="21" t="s">
        <v>81</v>
      </c>
      <c r="F33" s="30" t="s">
        <v>53</v>
      </c>
      <c r="G33" s="33" t="n">
        <v>1</v>
      </c>
      <c r="H33" s="23"/>
      <c r="I33" s="23" t="n">
        <f aca="false">ROUND(G33*H33,2)</f>
        <v>0</v>
      </c>
      <c r="J33" s="7"/>
      <c r="K33" s="24"/>
      <c r="L33" s="24"/>
      <c r="M33" s="24"/>
      <c r="N33" s="24"/>
      <c r="O33" s="7"/>
    </row>
    <row r="34" customFormat="false" ht="27" hidden="false" customHeight="true" outlineLevel="0" collapsed="false">
      <c r="A34" s="10" t="n">
        <v>30</v>
      </c>
      <c r="B34" s="18" t="s">
        <v>82</v>
      </c>
      <c r="C34" s="20" t="s">
        <v>36</v>
      </c>
      <c r="D34" s="20" t="s">
        <v>20</v>
      </c>
      <c r="E34" s="21" t="s">
        <v>83</v>
      </c>
      <c r="F34" s="30" t="s">
        <v>84</v>
      </c>
      <c r="G34" s="33" t="n">
        <v>53.32</v>
      </c>
      <c r="H34" s="23"/>
      <c r="I34" s="23" t="n">
        <f aca="false">ROUND(G34*H34,2)</f>
        <v>0</v>
      </c>
      <c r="J34" s="7"/>
      <c r="K34" s="24"/>
      <c r="L34" s="24"/>
      <c r="M34" s="24"/>
      <c r="N34" s="24"/>
      <c r="O34" s="7"/>
    </row>
    <row r="35" customFormat="false" ht="24" hidden="false" customHeight="true" outlineLevel="0" collapsed="false">
      <c r="A35" s="10" t="n">
        <v>31</v>
      </c>
      <c r="B35" s="18" t="s">
        <v>85</v>
      </c>
      <c r="C35" s="20" t="s">
        <v>36</v>
      </c>
      <c r="D35" s="20" t="s">
        <v>20</v>
      </c>
      <c r="E35" s="21" t="s">
        <v>86</v>
      </c>
      <c r="F35" s="20" t="s">
        <v>84</v>
      </c>
      <c r="G35" s="22" t="n">
        <v>83.18</v>
      </c>
      <c r="H35" s="23"/>
      <c r="I35" s="23" t="n">
        <f aca="false">ROUND(G35*H35,2)</f>
        <v>0</v>
      </c>
      <c r="J35" s="7"/>
      <c r="K35" s="24"/>
      <c r="L35" s="24"/>
      <c r="M35" s="24"/>
      <c r="N35" s="24"/>
      <c r="O35" s="7"/>
    </row>
    <row r="36" customFormat="false" ht="12.75" hidden="false" customHeight="false" outlineLevel="0" collapsed="false">
      <c r="A36" s="13" t="n">
        <v>32</v>
      </c>
      <c r="B36" s="35" t="s">
        <v>87</v>
      </c>
      <c r="C36" s="36" t="s">
        <v>88</v>
      </c>
      <c r="D36" s="37" t="s">
        <v>89</v>
      </c>
      <c r="E36" s="28" t="s">
        <v>90</v>
      </c>
      <c r="F36" s="29" t="n">
        <f aca="false">I37+I44+I55+I60+I65+I70+I77+I86+I93+I103+I106+I107</f>
        <v>0</v>
      </c>
      <c r="G36" s="29"/>
      <c r="H36" s="29"/>
      <c r="I36" s="29"/>
      <c r="J36" s="7"/>
      <c r="K36" s="24"/>
      <c r="L36" s="24"/>
      <c r="M36" s="24"/>
      <c r="N36" s="24"/>
      <c r="O36" s="7"/>
    </row>
    <row r="37" customFormat="false" ht="12.75" hidden="false" customHeight="true" outlineLevel="0" collapsed="false">
      <c r="A37" s="38" t="n">
        <v>33</v>
      </c>
      <c r="B37" s="39" t="s">
        <v>91</v>
      </c>
      <c r="C37" s="40" t="s">
        <v>92</v>
      </c>
      <c r="D37" s="40"/>
      <c r="E37" s="41" t="s">
        <v>93</v>
      </c>
      <c r="F37" s="42"/>
      <c r="G37" s="42"/>
      <c r="H37" s="42"/>
      <c r="I37" s="43" t="n">
        <f aca="false">SUM(I38:I43)</f>
        <v>0</v>
      </c>
      <c r="J37" s="7"/>
      <c r="K37" s="24"/>
      <c r="L37" s="24"/>
      <c r="M37" s="24"/>
      <c r="N37" s="24"/>
      <c r="O37" s="7"/>
    </row>
    <row r="38" customFormat="false" ht="45" hidden="false" customHeight="false" outlineLevel="0" collapsed="false">
      <c r="A38" s="10" t="n">
        <v>34</v>
      </c>
      <c r="B38" s="44" t="s">
        <v>94</v>
      </c>
      <c r="C38" s="20" t="s">
        <v>95</v>
      </c>
      <c r="D38" s="20" t="s">
        <v>96</v>
      </c>
      <c r="E38" s="21" t="s">
        <v>97</v>
      </c>
      <c r="F38" s="32" t="s">
        <v>62</v>
      </c>
      <c r="G38" s="33" t="n">
        <v>3891</v>
      </c>
      <c r="H38" s="23"/>
      <c r="I38" s="23" t="n">
        <f aca="false">ROUND(G38*H38,2)</f>
        <v>0</v>
      </c>
      <c r="J38" s="7"/>
      <c r="K38" s="24"/>
      <c r="L38" s="24"/>
      <c r="M38" s="24"/>
      <c r="N38" s="45"/>
      <c r="O38" s="7"/>
    </row>
    <row r="39" customFormat="false" ht="33.75" hidden="false" customHeight="false" outlineLevel="0" collapsed="false">
      <c r="A39" s="10" t="n">
        <v>35</v>
      </c>
      <c r="B39" s="44" t="s">
        <v>98</v>
      </c>
      <c r="C39" s="20" t="s">
        <v>95</v>
      </c>
      <c r="D39" s="20" t="s">
        <v>96</v>
      </c>
      <c r="E39" s="21" t="s">
        <v>99</v>
      </c>
      <c r="F39" s="32" t="s">
        <v>62</v>
      </c>
      <c r="G39" s="22" t="n">
        <v>3891</v>
      </c>
      <c r="H39" s="23"/>
      <c r="I39" s="23" t="n">
        <f aca="false">ROUND(G39*H39,2)</f>
        <v>0</v>
      </c>
      <c r="J39" s="7"/>
      <c r="K39" s="24"/>
      <c r="L39" s="24"/>
      <c r="M39" s="24"/>
      <c r="N39" s="24"/>
      <c r="O39" s="7"/>
    </row>
    <row r="40" customFormat="false" ht="22.5" hidden="false" customHeight="false" outlineLevel="0" collapsed="false">
      <c r="A40" s="10" t="n">
        <v>36</v>
      </c>
      <c r="B40" s="44" t="s">
        <v>100</v>
      </c>
      <c r="C40" s="20" t="s">
        <v>95</v>
      </c>
      <c r="D40" s="20" t="s">
        <v>96</v>
      </c>
      <c r="E40" s="31" t="s">
        <v>101</v>
      </c>
      <c r="F40" s="20" t="s">
        <v>62</v>
      </c>
      <c r="G40" s="22" t="n">
        <v>3891</v>
      </c>
      <c r="H40" s="23"/>
      <c r="I40" s="23" t="n">
        <f aca="false">ROUND(G40*H40,2)</f>
        <v>0</v>
      </c>
      <c r="J40" s="7"/>
      <c r="K40" s="24"/>
      <c r="L40" s="24"/>
      <c r="M40" s="24"/>
      <c r="N40" s="24"/>
      <c r="O40" s="7"/>
    </row>
    <row r="41" customFormat="false" ht="22.5" hidden="false" customHeight="false" outlineLevel="0" collapsed="false">
      <c r="A41" s="10" t="n">
        <v>37</v>
      </c>
      <c r="B41" s="44" t="s">
        <v>102</v>
      </c>
      <c r="C41" s="20" t="s">
        <v>95</v>
      </c>
      <c r="D41" s="20" t="s">
        <v>96</v>
      </c>
      <c r="E41" s="21" t="s">
        <v>103</v>
      </c>
      <c r="F41" s="20" t="s">
        <v>62</v>
      </c>
      <c r="G41" s="33" t="n">
        <f aca="false">475*1.5</f>
        <v>712.5</v>
      </c>
      <c r="H41" s="23"/>
      <c r="I41" s="23" t="n">
        <f aca="false">ROUND(G41*H41,2)</f>
        <v>0</v>
      </c>
      <c r="J41" s="7"/>
      <c r="K41" s="24"/>
      <c r="L41" s="24"/>
      <c r="M41" s="24"/>
      <c r="N41" s="24"/>
      <c r="O41" s="7"/>
    </row>
    <row r="42" customFormat="false" ht="45" hidden="false" customHeight="false" outlineLevel="0" collapsed="false">
      <c r="A42" s="10" t="n">
        <v>38</v>
      </c>
      <c r="B42" s="44" t="s">
        <v>104</v>
      </c>
      <c r="C42" s="20" t="s">
        <v>95</v>
      </c>
      <c r="D42" s="20" t="s">
        <v>96</v>
      </c>
      <c r="E42" s="21" t="s">
        <v>105</v>
      </c>
      <c r="F42" s="32" t="s">
        <v>69</v>
      </c>
      <c r="G42" s="22" t="n">
        <v>2426.72</v>
      </c>
      <c r="H42" s="23"/>
      <c r="I42" s="23" t="n">
        <f aca="false">ROUND(G42*H42,2)</f>
        <v>0</v>
      </c>
      <c r="J42" s="7"/>
      <c r="K42" s="24"/>
      <c r="L42" s="24"/>
      <c r="M42" s="24"/>
      <c r="N42" s="24"/>
      <c r="O42" s="7"/>
    </row>
    <row r="43" customFormat="false" ht="22.5" hidden="false" customHeight="false" outlineLevel="0" collapsed="false">
      <c r="A43" s="10" t="n">
        <v>39</v>
      </c>
      <c r="B43" s="44" t="s">
        <v>106</v>
      </c>
      <c r="C43" s="20" t="s">
        <v>95</v>
      </c>
      <c r="D43" s="20" t="s">
        <v>96</v>
      </c>
      <c r="E43" s="21" t="s">
        <v>107</v>
      </c>
      <c r="F43" s="32" t="s">
        <v>69</v>
      </c>
      <c r="G43" s="33" t="n">
        <v>30</v>
      </c>
      <c r="H43" s="23"/>
      <c r="I43" s="23" t="n">
        <f aca="false">ROUND(G43*H43,2)</f>
        <v>0</v>
      </c>
      <c r="J43" s="7"/>
      <c r="K43" s="45"/>
      <c r="L43" s="45"/>
      <c r="M43" s="24"/>
      <c r="N43" s="45"/>
      <c r="O43" s="46"/>
    </row>
    <row r="44" customFormat="false" ht="22.5" hidden="false" customHeight="true" outlineLevel="0" collapsed="false">
      <c r="A44" s="38" t="n">
        <v>40</v>
      </c>
      <c r="B44" s="39" t="s">
        <v>108</v>
      </c>
      <c r="C44" s="40" t="s">
        <v>92</v>
      </c>
      <c r="D44" s="40"/>
      <c r="E44" s="41" t="s">
        <v>109</v>
      </c>
      <c r="F44" s="47"/>
      <c r="G44" s="42"/>
      <c r="H44" s="42"/>
      <c r="I44" s="43" t="n">
        <f aca="false">SUM(I45:I54)</f>
        <v>0</v>
      </c>
      <c r="J44" s="7"/>
      <c r="K44" s="24"/>
      <c r="L44" s="24"/>
      <c r="M44" s="24"/>
      <c r="N44" s="24"/>
      <c r="O44" s="7"/>
    </row>
    <row r="45" customFormat="false" ht="44.25" hidden="false" customHeight="true" outlineLevel="0" collapsed="false">
      <c r="A45" s="10" t="n">
        <v>41</v>
      </c>
      <c r="B45" s="44" t="s">
        <v>110</v>
      </c>
      <c r="C45" s="20" t="s">
        <v>95</v>
      </c>
      <c r="D45" s="20" t="s">
        <v>111</v>
      </c>
      <c r="E45" s="21" t="s">
        <v>112</v>
      </c>
      <c r="F45" s="32" t="s">
        <v>62</v>
      </c>
      <c r="G45" s="22" t="n">
        <v>144.34</v>
      </c>
      <c r="H45" s="23"/>
      <c r="I45" s="23" t="n">
        <f aca="false">ROUND(G45*H45,2)</f>
        <v>0</v>
      </c>
      <c r="J45" s="7"/>
      <c r="K45" s="24"/>
      <c r="L45" s="24"/>
      <c r="M45" s="24"/>
      <c r="N45" s="24"/>
      <c r="O45" s="7"/>
    </row>
    <row r="46" customFormat="false" ht="27" hidden="false" customHeight="true" outlineLevel="0" collapsed="false">
      <c r="A46" s="10" t="n">
        <v>42</v>
      </c>
      <c r="B46" s="44" t="s">
        <v>113</v>
      </c>
      <c r="C46" s="20" t="s">
        <v>95</v>
      </c>
      <c r="D46" s="20" t="s">
        <v>111</v>
      </c>
      <c r="E46" s="31" t="s">
        <v>114</v>
      </c>
      <c r="F46" s="32" t="s">
        <v>62</v>
      </c>
      <c r="G46" s="22" t="n">
        <v>144.34</v>
      </c>
      <c r="H46" s="23"/>
      <c r="I46" s="23" t="n">
        <f aca="false">ROUND(G46*H46,2)</f>
        <v>0</v>
      </c>
      <c r="J46" s="7"/>
      <c r="K46" s="24"/>
      <c r="L46" s="24"/>
      <c r="M46" s="24"/>
      <c r="N46" s="24"/>
      <c r="O46" s="7"/>
    </row>
    <row r="47" customFormat="false" ht="22.5" hidden="false" customHeight="false" outlineLevel="0" collapsed="false">
      <c r="A47" s="10" t="n">
        <v>43</v>
      </c>
      <c r="B47" s="44" t="s">
        <v>115</v>
      </c>
      <c r="C47" s="20" t="s">
        <v>95</v>
      </c>
      <c r="D47" s="20" t="s">
        <v>111</v>
      </c>
      <c r="E47" s="31" t="s">
        <v>116</v>
      </c>
      <c r="F47" s="20" t="s">
        <v>62</v>
      </c>
      <c r="G47" s="33" t="n">
        <v>144.34</v>
      </c>
      <c r="H47" s="23"/>
      <c r="I47" s="23" t="n">
        <f aca="false">ROUND(G47*H47,2)</f>
        <v>0</v>
      </c>
      <c r="J47" s="7"/>
      <c r="K47" s="24"/>
      <c r="L47" s="24"/>
      <c r="M47" s="24"/>
      <c r="N47" s="24"/>
      <c r="O47" s="7"/>
    </row>
    <row r="48" customFormat="false" ht="22.5" hidden="false" customHeight="false" outlineLevel="0" collapsed="false">
      <c r="A48" s="10" t="n">
        <v>44</v>
      </c>
      <c r="B48" s="44" t="s">
        <v>117</v>
      </c>
      <c r="C48" s="20" t="s">
        <v>95</v>
      </c>
      <c r="D48" s="20" t="s">
        <v>111</v>
      </c>
      <c r="E48" s="21" t="s">
        <v>118</v>
      </c>
      <c r="F48" s="20" t="s">
        <v>62</v>
      </c>
      <c r="G48" s="22" t="n">
        <v>23.4</v>
      </c>
      <c r="H48" s="23"/>
      <c r="I48" s="23" t="n">
        <f aca="false">ROUND(G48*H48,2)</f>
        <v>0</v>
      </c>
      <c r="J48" s="7"/>
      <c r="K48" s="24"/>
      <c r="L48" s="24"/>
      <c r="M48" s="24"/>
      <c r="N48" s="24"/>
      <c r="O48" s="7"/>
    </row>
    <row r="49" customFormat="false" ht="33.75" hidden="false" customHeight="false" outlineLevel="0" collapsed="false">
      <c r="A49" s="10" t="n">
        <v>45</v>
      </c>
      <c r="B49" s="44" t="s">
        <v>119</v>
      </c>
      <c r="C49" s="20" t="s">
        <v>95</v>
      </c>
      <c r="D49" s="20" t="s">
        <v>120</v>
      </c>
      <c r="E49" s="21" t="s">
        <v>121</v>
      </c>
      <c r="F49" s="32" t="s">
        <v>48</v>
      </c>
      <c r="G49" s="22" t="n">
        <v>180.39</v>
      </c>
      <c r="H49" s="23"/>
      <c r="I49" s="23" t="n">
        <f aca="false">H49*G49</f>
        <v>0</v>
      </c>
      <c r="J49" s="7"/>
      <c r="K49" s="48"/>
      <c r="L49" s="24"/>
      <c r="M49" s="24"/>
      <c r="N49" s="24"/>
      <c r="O49" s="7"/>
    </row>
    <row r="50" customFormat="false" ht="22.5" hidden="false" customHeight="false" outlineLevel="0" collapsed="false">
      <c r="A50" s="10" t="n">
        <v>46</v>
      </c>
      <c r="B50" s="44" t="s">
        <v>122</v>
      </c>
      <c r="C50" s="20" t="s">
        <v>95</v>
      </c>
      <c r="D50" s="20" t="s">
        <v>120</v>
      </c>
      <c r="E50" s="21" t="s">
        <v>123</v>
      </c>
      <c r="F50" s="20" t="s">
        <v>48</v>
      </c>
      <c r="G50" s="22" t="n">
        <v>108</v>
      </c>
      <c r="H50" s="23"/>
      <c r="I50" s="23" t="n">
        <f aca="false">ROUND(G50*H50,2)</f>
        <v>0</v>
      </c>
      <c r="J50" s="7"/>
      <c r="K50" s="24"/>
      <c r="L50" s="24"/>
      <c r="M50" s="45"/>
      <c r="N50" s="24"/>
      <c r="O50" s="49"/>
    </row>
    <row r="51" customFormat="false" ht="22.5" hidden="false" customHeight="false" outlineLevel="0" collapsed="false">
      <c r="A51" s="10" t="n">
        <v>47</v>
      </c>
      <c r="B51" s="44" t="s">
        <v>124</v>
      </c>
      <c r="C51" s="20" t="s">
        <v>95</v>
      </c>
      <c r="D51" s="20" t="s">
        <v>120</v>
      </c>
      <c r="E51" s="21" t="s">
        <v>125</v>
      </c>
      <c r="F51" s="20" t="s">
        <v>48</v>
      </c>
      <c r="G51" s="22" t="n">
        <v>53</v>
      </c>
      <c r="H51" s="23"/>
      <c r="I51" s="23" t="n">
        <f aca="false">ROUND(G51*H51,2)</f>
        <v>0</v>
      </c>
      <c r="J51" s="7"/>
      <c r="K51" s="24"/>
      <c r="L51" s="24"/>
      <c r="M51" s="24"/>
      <c r="N51" s="24"/>
      <c r="O51" s="7"/>
    </row>
    <row r="52" customFormat="false" ht="22.5" hidden="false" customHeight="false" outlineLevel="0" collapsed="false">
      <c r="A52" s="10" t="n">
        <v>48</v>
      </c>
      <c r="B52" s="44" t="s">
        <v>126</v>
      </c>
      <c r="C52" s="20" t="s">
        <v>95</v>
      </c>
      <c r="D52" s="20" t="s">
        <v>120</v>
      </c>
      <c r="E52" s="21" t="s">
        <v>127</v>
      </c>
      <c r="F52" s="32" t="s">
        <v>62</v>
      </c>
      <c r="G52" s="22" t="n">
        <v>14.04</v>
      </c>
      <c r="H52" s="23"/>
      <c r="I52" s="23" t="n">
        <f aca="false">ROUND(G52*H52,2)</f>
        <v>0</v>
      </c>
      <c r="J52" s="7"/>
      <c r="K52" s="24"/>
      <c r="L52" s="24"/>
      <c r="M52" s="24"/>
      <c r="N52" s="24"/>
      <c r="O52" s="7"/>
    </row>
    <row r="53" customFormat="false" ht="22.5" hidden="false" customHeight="false" outlineLevel="0" collapsed="false">
      <c r="A53" s="10" t="n">
        <v>49</v>
      </c>
      <c r="B53" s="44" t="s">
        <v>128</v>
      </c>
      <c r="C53" s="20" t="s">
        <v>95</v>
      </c>
      <c r="D53" s="20" t="s">
        <v>129</v>
      </c>
      <c r="E53" s="21" t="s">
        <v>130</v>
      </c>
      <c r="F53" s="32" t="s">
        <v>62</v>
      </c>
      <c r="G53" s="22" t="n">
        <v>67.07</v>
      </c>
      <c r="H53" s="23"/>
      <c r="I53" s="23" t="n">
        <f aca="false">ROUND(G53*H53,2)</f>
        <v>0</v>
      </c>
      <c r="J53" s="7"/>
      <c r="K53" s="24"/>
      <c r="L53" s="24"/>
      <c r="M53" s="24"/>
      <c r="N53" s="24"/>
      <c r="O53" s="7"/>
    </row>
    <row r="54" customFormat="false" ht="33.75" hidden="false" customHeight="false" outlineLevel="0" collapsed="false">
      <c r="A54" s="10" t="n">
        <v>50</v>
      </c>
      <c r="B54" s="44" t="s">
        <v>131</v>
      </c>
      <c r="C54" s="20" t="s">
        <v>95</v>
      </c>
      <c r="D54" s="20" t="s">
        <v>129</v>
      </c>
      <c r="E54" s="21" t="s">
        <v>132</v>
      </c>
      <c r="F54" s="32" t="s">
        <v>62</v>
      </c>
      <c r="G54" s="22" t="n">
        <f aca="false">57.89+4.59+4.59</f>
        <v>67.07</v>
      </c>
      <c r="H54" s="23"/>
      <c r="I54" s="23" t="n">
        <f aca="false">ROUND(G54*H54,2)</f>
        <v>0</v>
      </c>
      <c r="J54" s="7"/>
      <c r="K54" s="24"/>
      <c r="L54" s="24"/>
      <c r="M54" s="24"/>
      <c r="N54" s="24"/>
      <c r="O54" s="7"/>
    </row>
    <row r="55" customFormat="false" ht="12.75" hidden="false" customHeight="true" outlineLevel="0" collapsed="false">
      <c r="A55" s="38" t="n">
        <v>51</v>
      </c>
      <c r="B55" s="39" t="s">
        <v>133</v>
      </c>
      <c r="C55" s="40" t="s">
        <v>92</v>
      </c>
      <c r="D55" s="40"/>
      <c r="E55" s="41" t="s">
        <v>134</v>
      </c>
      <c r="F55" s="47"/>
      <c r="G55" s="42"/>
      <c r="H55" s="42"/>
      <c r="I55" s="43" t="n">
        <f aca="false">SUM(I56:I59)</f>
        <v>0</v>
      </c>
      <c r="J55" s="7"/>
      <c r="K55" s="24"/>
      <c r="L55" s="24"/>
      <c r="M55" s="24"/>
      <c r="N55" s="24"/>
      <c r="O55" s="7"/>
    </row>
    <row r="56" customFormat="false" ht="45" hidden="false" customHeight="false" outlineLevel="0" collapsed="false">
      <c r="A56" s="10" t="n">
        <v>52</v>
      </c>
      <c r="B56" s="18" t="s">
        <v>135</v>
      </c>
      <c r="C56" s="20" t="s">
        <v>95</v>
      </c>
      <c r="D56" s="20" t="s">
        <v>111</v>
      </c>
      <c r="E56" s="21" t="s">
        <v>112</v>
      </c>
      <c r="F56" s="32" t="s">
        <v>62</v>
      </c>
      <c r="G56" s="22" t="n">
        <v>98</v>
      </c>
      <c r="H56" s="23"/>
      <c r="I56" s="23" t="n">
        <f aca="false">ROUND(G56*H56,2)</f>
        <v>0</v>
      </c>
      <c r="J56" s="7"/>
      <c r="K56" s="24"/>
      <c r="L56" s="24"/>
      <c r="M56" s="24"/>
      <c r="N56" s="24"/>
      <c r="O56" s="7"/>
    </row>
    <row r="57" customFormat="false" ht="22.5" hidden="false" customHeight="false" outlineLevel="0" collapsed="false">
      <c r="A57" s="10" t="n">
        <v>53</v>
      </c>
      <c r="B57" s="18" t="s">
        <v>136</v>
      </c>
      <c r="C57" s="20" t="s">
        <v>95</v>
      </c>
      <c r="D57" s="20" t="s">
        <v>111</v>
      </c>
      <c r="E57" s="31" t="s">
        <v>114</v>
      </c>
      <c r="F57" s="20" t="s">
        <v>62</v>
      </c>
      <c r="G57" s="22" t="n">
        <v>98</v>
      </c>
      <c r="H57" s="23"/>
      <c r="I57" s="23" t="n">
        <f aca="false">ROUND(G57*H57,2)</f>
        <v>0</v>
      </c>
      <c r="J57" s="7"/>
      <c r="K57" s="24"/>
      <c r="L57" s="24"/>
      <c r="M57" s="24"/>
      <c r="N57" s="24"/>
      <c r="O57" s="7"/>
    </row>
    <row r="58" customFormat="false" ht="22.5" hidden="false" customHeight="false" outlineLevel="0" collapsed="false">
      <c r="A58" s="10" t="n">
        <v>54</v>
      </c>
      <c r="B58" s="18" t="s">
        <v>137</v>
      </c>
      <c r="C58" s="20" t="s">
        <v>95</v>
      </c>
      <c r="D58" s="20" t="s">
        <v>111</v>
      </c>
      <c r="E58" s="31" t="s">
        <v>116</v>
      </c>
      <c r="F58" s="20" t="s">
        <v>53</v>
      </c>
      <c r="G58" s="22" t="n">
        <v>98</v>
      </c>
      <c r="H58" s="23"/>
      <c r="I58" s="23" t="n">
        <f aca="false">ROUND(G58*H58,2)</f>
        <v>0</v>
      </c>
      <c r="J58" s="7"/>
      <c r="K58" s="24"/>
      <c r="L58" s="24"/>
      <c r="M58" s="24"/>
      <c r="N58" s="24"/>
      <c r="O58" s="7"/>
    </row>
    <row r="59" customFormat="false" ht="22.5" hidden="false" customHeight="false" outlineLevel="0" collapsed="false">
      <c r="A59" s="10" t="n">
        <v>55</v>
      </c>
      <c r="B59" s="18" t="s">
        <v>138</v>
      </c>
      <c r="C59" s="20" t="s">
        <v>95</v>
      </c>
      <c r="D59" s="20" t="s">
        <v>111</v>
      </c>
      <c r="E59" s="21" t="s">
        <v>118</v>
      </c>
      <c r="F59" s="50" t="s">
        <v>139</v>
      </c>
      <c r="G59" s="22" t="n">
        <v>23.4</v>
      </c>
      <c r="H59" s="23"/>
      <c r="I59" s="23" t="n">
        <f aca="false">ROUND(G59*H59,2)</f>
        <v>0</v>
      </c>
      <c r="J59" s="7"/>
      <c r="K59" s="24"/>
      <c r="L59" s="24"/>
      <c r="M59" s="24"/>
      <c r="N59" s="24"/>
      <c r="O59" s="7"/>
    </row>
    <row r="60" customFormat="false" ht="22.5" hidden="false" customHeight="true" outlineLevel="0" collapsed="false">
      <c r="A60" s="38" t="n">
        <v>56</v>
      </c>
      <c r="B60" s="39" t="s">
        <v>140</v>
      </c>
      <c r="C60" s="40" t="s">
        <v>92</v>
      </c>
      <c r="D60" s="40"/>
      <c r="E60" s="41" t="s">
        <v>141</v>
      </c>
      <c r="F60" s="47"/>
      <c r="G60" s="42"/>
      <c r="H60" s="42"/>
      <c r="I60" s="43" t="n">
        <f aca="false">SUM(I61:I64)</f>
        <v>0</v>
      </c>
      <c r="J60" s="7"/>
      <c r="K60" s="24"/>
      <c r="L60" s="24"/>
      <c r="M60" s="24"/>
      <c r="N60" s="24"/>
      <c r="O60" s="7"/>
    </row>
    <row r="61" customFormat="false" ht="33.75" hidden="false" customHeight="false" outlineLevel="0" collapsed="false">
      <c r="A61" s="10" t="n">
        <v>57</v>
      </c>
      <c r="B61" s="18" t="s">
        <v>142</v>
      </c>
      <c r="C61" s="20" t="s">
        <v>95</v>
      </c>
      <c r="D61" s="20" t="s">
        <v>120</v>
      </c>
      <c r="E61" s="21" t="s">
        <v>143</v>
      </c>
      <c r="F61" s="20" t="s">
        <v>48</v>
      </c>
      <c r="G61" s="33" t="n">
        <v>461.66</v>
      </c>
      <c r="H61" s="23"/>
      <c r="I61" s="23" t="n">
        <f aca="false">ROUND(G61*H61,2)</f>
        <v>0</v>
      </c>
      <c r="J61" s="7"/>
      <c r="K61" s="24"/>
      <c r="L61" s="24"/>
      <c r="M61" s="24"/>
      <c r="N61" s="24"/>
      <c r="O61" s="7"/>
    </row>
    <row r="62" customFormat="false" ht="22.5" hidden="false" customHeight="false" outlineLevel="0" collapsed="false">
      <c r="A62" s="10" t="n">
        <v>58</v>
      </c>
      <c r="B62" s="18" t="s">
        <v>144</v>
      </c>
      <c r="C62" s="20" t="s">
        <v>95</v>
      </c>
      <c r="D62" s="20" t="s">
        <v>120</v>
      </c>
      <c r="E62" s="21" t="s">
        <v>145</v>
      </c>
      <c r="F62" s="20" t="s">
        <v>53</v>
      </c>
      <c r="G62" s="22" t="n">
        <v>152</v>
      </c>
      <c r="H62" s="23"/>
      <c r="I62" s="23" t="n">
        <f aca="false">ROUND(G62*H62,2)</f>
        <v>0</v>
      </c>
      <c r="J62" s="7"/>
      <c r="K62" s="24"/>
      <c r="L62" s="24"/>
      <c r="M62" s="24"/>
      <c r="N62" s="24"/>
      <c r="O62" s="7"/>
    </row>
    <row r="63" customFormat="false" ht="22.5" hidden="false" customHeight="false" outlineLevel="0" collapsed="false">
      <c r="A63" s="10" t="n">
        <v>59</v>
      </c>
      <c r="B63" s="18" t="s">
        <v>146</v>
      </c>
      <c r="C63" s="20" t="s">
        <v>95</v>
      </c>
      <c r="D63" s="20" t="s">
        <v>129</v>
      </c>
      <c r="E63" s="21" t="s">
        <v>130</v>
      </c>
      <c r="F63" s="20" t="s">
        <v>62</v>
      </c>
      <c r="G63" s="22" t="n">
        <v>25.69</v>
      </c>
      <c r="H63" s="23"/>
      <c r="I63" s="23" t="n">
        <f aca="false">H63*G63</f>
        <v>0</v>
      </c>
      <c r="J63" s="7"/>
      <c r="K63" s="24"/>
      <c r="L63" s="24"/>
      <c r="M63" s="24"/>
      <c r="N63" s="24"/>
      <c r="O63" s="7"/>
    </row>
    <row r="64" customFormat="false" ht="12.75" hidden="false" customHeight="false" outlineLevel="0" collapsed="false">
      <c r="A64" s="10" t="n">
        <v>60</v>
      </c>
      <c r="B64" s="18" t="s">
        <v>147</v>
      </c>
      <c r="C64" s="20" t="s">
        <v>95</v>
      </c>
      <c r="D64" s="20" t="s">
        <v>129</v>
      </c>
      <c r="E64" s="21" t="s">
        <v>148</v>
      </c>
      <c r="F64" s="20" t="s">
        <v>62</v>
      </c>
      <c r="G64" s="22" t="n">
        <v>25.69</v>
      </c>
      <c r="H64" s="23"/>
      <c r="I64" s="23" t="n">
        <f aca="false">ROUND(G64*H64,2)</f>
        <v>0</v>
      </c>
      <c r="J64" s="7"/>
      <c r="K64" s="24"/>
      <c r="L64" s="24"/>
      <c r="M64" s="24"/>
      <c r="N64" s="24"/>
      <c r="O64" s="7"/>
    </row>
    <row r="65" customFormat="false" ht="12.75" hidden="false" customHeight="true" outlineLevel="0" collapsed="false">
      <c r="A65" s="38" t="n">
        <v>61</v>
      </c>
      <c r="B65" s="39" t="s">
        <v>149</v>
      </c>
      <c r="C65" s="40" t="s">
        <v>150</v>
      </c>
      <c r="D65" s="40"/>
      <c r="E65" s="41" t="s">
        <v>151</v>
      </c>
      <c r="F65" s="47"/>
      <c r="G65" s="42"/>
      <c r="H65" s="42"/>
      <c r="I65" s="43" t="n">
        <f aca="false">SUM(I66:I69)</f>
        <v>0</v>
      </c>
      <c r="J65" s="7"/>
      <c r="K65" s="24"/>
      <c r="L65" s="24"/>
      <c r="M65" s="24"/>
      <c r="N65" s="24"/>
      <c r="O65" s="7"/>
    </row>
    <row r="66" customFormat="false" ht="45" hidden="false" customHeight="false" outlineLevel="0" collapsed="false">
      <c r="A66" s="10" t="n">
        <v>62</v>
      </c>
      <c r="B66" s="18" t="s">
        <v>152</v>
      </c>
      <c r="C66" s="20" t="s">
        <v>95</v>
      </c>
      <c r="D66" s="20" t="s">
        <v>111</v>
      </c>
      <c r="E66" s="21" t="s">
        <v>112</v>
      </c>
      <c r="F66" s="32" t="s">
        <v>62</v>
      </c>
      <c r="G66" s="22" t="n">
        <v>380</v>
      </c>
      <c r="H66" s="23"/>
      <c r="I66" s="23" t="n">
        <f aca="false">ROUND(G66*H66,2)</f>
        <v>0</v>
      </c>
      <c r="J66" s="7"/>
      <c r="K66" s="24"/>
      <c r="L66" s="24"/>
      <c r="M66" s="24"/>
      <c r="N66" s="24"/>
      <c r="O66" s="7"/>
    </row>
    <row r="67" customFormat="false" ht="33.75" hidden="false" customHeight="false" outlineLevel="0" collapsed="false">
      <c r="A67" s="10" t="n">
        <v>63</v>
      </c>
      <c r="B67" s="18" t="s">
        <v>153</v>
      </c>
      <c r="C67" s="20" t="s">
        <v>95</v>
      </c>
      <c r="D67" s="20" t="s">
        <v>154</v>
      </c>
      <c r="E67" s="21" t="s">
        <v>155</v>
      </c>
      <c r="F67" s="32" t="s">
        <v>62</v>
      </c>
      <c r="G67" s="22" t="n">
        <v>190</v>
      </c>
      <c r="H67" s="23"/>
      <c r="I67" s="23" t="n">
        <f aca="false">H67*G67</f>
        <v>0</v>
      </c>
      <c r="J67" s="7"/>
      <c r="K67" s="24"/>
      <c r="L67" s="24"/>
      <c r="M67" s="24"/>
      <c r="N67" s="24"/>
      <c r="O67" s="7"/>
    </row>
    <row r="68" customFormat="false" ht="19.5" hidden="false" customHeight="false" outlineLevel="0" collapsed="false">
      <c r="A68" s="10" t="n">
        <v>64</v>
      </c>
      <c r="B68" s="18" t="s">
        <v>156</v>
      </c>
      <c r="C68" s="20" t="s">
        <v>95</v>
      </c>
      <c r="D68" s="20" t="s">
        <v>154</v>
      </c>
      <c r="E68" s="21" t="s">
        <v>157</v>
      </c>
      <c r="F68" s="32" t="s">
        <v>62</v>
      </c>
      <c r="G68" s="22" t="n">
        <v>300</v>
      </c>
      <c r="H68" s="23"/>
      <c r="I68" s="23" t="n">
        <f aca="false">H68*G68</f>
        <v>0</v>
      </c>
      <c r="J68" s="7"/>
      <c r="K68" s="24"/>
      <c r="L68" s="24"/>
      <c r="M68" s="24"/>
      <c r="N68" s="24"/>
      <c r="O68" s="7"/>
    </row>
    <row r="69" customFormat="false" ht="33.75" hidden="false" customHeight="false" outlineLevel="0" collapsed="false">
      <c r="A69" s="10" t="n">
        <v>65</v>
      </c>
      <c r="B69" s="18" t="s">
        <v>158</v>
      </c>
      <c r="C69" s="20" t="s">
        <v>95</v>
      </c>
      <c r="D69" s="20" t="s">
        <v>111</v>
      </c>
      <c r="E69" s="21" t="s">
        <v>159</v>
      </c>
      <c r="F69" s="32" t="s">
        <v>39</v>
      </c>
      <c r="G69" s="33" t="n">
        <v>76</v>
      </c>
      <c r="H69" s="23"/>
      <c r="I69" s="23" t="n">
        <f aca="false">ROUND(G69*H69,2)</f>
        <v>0</v>
      </c>
      <c r="J69" s="7"/>
      <c r="K69" s="24"/>
      <c r="L69" s="24"/>
      <c r="M69" s="24"/>
      <c r="N69" s="24"/>
      <c r="O69" s="7"/>
    </row>
    <row r="70" customFormat="false" ht="22.5" hidden="false" customHeight="true" outlineLevel="0" collapsed="false">
      <c r="A70" s="38" t="n">
        <v>66</v>
      </c>
      <c r="B70" s="39" t="s">
        <v>160</v>
      </c>
      <c r="C70" s="40" t="s">
        <v>150</v>
      </c>
      <c r="D70" s="40"/>
      <c r="E70" s="41" t="s">
        <v>161</v>
      </c>
      <c r="F70" s="47"/>
      <c r="G70" s="42"/>
      <c r="H70" s="42"/>
      <c r="I70" s="43" t="n">
        <f aca="false">SUM(I71:I76)</f>
        <v>0</v>
      </c>
      <c r="J70" s="7"/>
      <c r="K70" s="24"/>
      <c r="L70" s="24"/>
      <c r="M70" s="24"/>
      <c r="N70" s="24"/>
      <c r="O70" s="7"/>
    </row>
    <row r="71" customFormat="false" ht="22.5" hidden="false" customHeight="false" outlineLevel="0" collapsed="false">
      <c r="A71" s="10" t="n">
        <v>67</v>
      </c>
      <c r="B71" s="18" t="s">
        <v>162</v>
      </c>
      <c r="C71" s="20" t="s">
        <v>95</v>
      </c>
      <c r="D71" s="20" t="s">
        <v>163</v>
      </c>
      <c r="E71" s="21" t="s">
        <v>164</v>
      </c>
      <c r="F71" s="32" t="s">
        <v>39</v>
      </c>
      <c r="G71" s="22" t="n">
        <v>10.92</v>
      </c>
      <c r="H71" s="23"/>
      <c r="I71" s="23" t="n">
        <f aca="false">ROUND(G71*H71,2)</f>
        <v>0</v>
      </c>
      <c r="J71" s="7"/>
      <c r="K71" s="24"/>
      <c r="L71" s="24"/>
      <c r="M71" s="24"/>
      <c r="N71" s="24"/>
      <c r="O71" s="7"/>
    </row>
    <row r="72" customFormat="false" ht="45" hidden="false" customHeight="false" outlineLevel="0" collapsed="false">
      <c r="A72" s="10" t="n">
        <v>68</v>
      </c>
      <c r="B72" s="18" t="s">
        <v>165</v>
      </c>
      <c r="C72" s="20" t="s">
        <v>95</v>
      </c>
      <c r="D72" s="20" t="s">
        <v>111</v>
      </c>
      <c r="E72" s="21" t="s">
        <v>112</v>
      </c>
      <c r="F72" s="32" t="s">
        <v>62</v>
      </c>
      <c r="G72" s="22" t="n">
        <v>115.2</v>
      </c>
      <c r="H72" s="23"/>
      <c r="I72" s="23" t="n">
        <f aca="false">ROUND(G72*H72,2)</f>
        <v>0</v>
      </c>
      <c r="J72" s="7"/>
      <c r="K72" s="24"/>
      <c r="L72" s="24"/>
      <c r="M72" s="24"/>
      <c r="N72" s="24"/>
      <c r="O72" s="7"/>
    </row>
    <row r="73" customFormat="false" ht="22.5" hidden="false" customHeight="false" outlineLevel="0" collapsed="false">
      <c r="A73" s="10" t="n">
        <v>69</v>
      </c>
      <c r="B73" s="18" t="s">
        <v>166</v>
      </c>
      <c r="C73" s="20" t="s">
        <v>95</v>
      </c>
      <c r="D73" s="20" t="s">
        <v>111</v>
      </c>
      <c r="E73" s="31" t="s">
        <v>114</v>
      </c>
      <c r="F73" s="20" t="s">
        <v>62</v>
      </c>
      <c r="G73" s="22" t="n">
        <v>108.8</v>
      </c>
      <c r="H73" s="23"/>
      <c r="I73" s="23" t="n">
        <f aca="false">ROUND(G73*H73,2)</f>
        <v>0</v>
      </c>
      <c r="J73" s="7"/>
      <c r="K73" s="24"/>
      <c r="L73" s="24"/>
      <c r="M73" s="24"/>
      <c r="N73" s="24"/>
      <c r="O73" s="7"/>
    </row>
    <row r="74" customFormat="false" ht="33.75" hidden="false" customHeight="false" outlineLevel="0" collapsed="false">
      <c r="A74" s="10" t="n">
        <v>70</v>
      </c>
      <c r="B74" s="18" t="s">
        <v>167</v>
      </c>
      <c r="C74" s="20" t="s">
        <v>95</v>
      </c>
      <c r="D74" s="20" t="s">
        <v>111</v>
      </c>
      <c r="E74" s="31" t="s">
        <v>168</v>
      </c>
      <c r="F74" s="20" t="s">
        <v>69</v>
      </c>
      <c r="G74" s="22" t="n">
        <v>108.8</v>
      </c>
      <c r="H74" s="23"/>
      <c r="I74" s="23" t="n">
        <f aca="false">ROUND(G74*H74,2)</f>
        <v>0</v>
      </c>
      <c r="J74" s="7"/>
      <c r="K74" s="24"/>
      <c r="L74" s="24"/>
      <c r="M74" s="24"/>
      <c r="N74" s="24"/>
      <c r="O74" s="7"/>
    </row>
    <row r="75" customFormat="false" ht="22.5" hidden="false" customHeight="false" outlineLevel="0" collapsed="false">
      <c r="A75" s="10" t="n">
        <v>71</v>
      </c>
      <c r="B75" s="18" t="s">
        <v>169</v>
      </c>
      <c r="C75" s="20" t="s">
        <v>170</v>
      </c>
      <c r="D75" s="20" t="s">
        <v>111</v>
      </c>
      <c r="E75" s="31" t="s">
        <v>171</v>
      </c>
      <c r="F75" s="20" t="s">
        <v>62</v>
      </c>
      <c r="G75" s="22" t="n">
        <v>42.5</v>
      </c>
      <c r="H75" s="23"/>
      <c r="I75" s="23" t="n">
        <f aca="false">ROUND(G75*H75,2)</f>
        <v>0</v>
      </c>
      <c r="J75" s="7"/>
      <c r="K75" s="24"/>
      <c r="L75" s="24"/>
      <c r="M75" s="24"/>
      <c r="N75" s="24"/>
      <c r="O75" s="7"/>
    </row>
    <row r="76" customFormat="false" ht="12.75" hidden="false" customHeight="false" outlineLevel="0" collapsed="false">
      <c r="A76" s="10" t="n">
        <v>72</v>
      </c>
      <c r="B76" s="18" t="s">
        <v>172</v>
      </c>
      <c r="C76" s="20" t="s">
        <v>95</v>
      </c>
      <c r="D76" s="20" t="s">
        <v>163</v>
      </c>
      <c r="E76" s="21" t="s">
        <v>173</v>
      </c>
      <c r="F76" s="20" t="s">
        <v>39</v>
      </c>
      <c r="G76" s="22" t="n">
        <v>8.2</v>
      </c>
      <c r="H76" s="23"/>
      <c r="I76" s="23" t="n">
        <f aca="false">H76*G76</f>
        <v>0</v>
      </c>
      <c r="J76" s="7"/>
      <c r="K76" s="24"/>
      <c r="L76" s="24"/>
      <c r="M76" s="24"/>
      <c r="N76" s="24"/>
      <c r="O76" s="7"/>
    </row>
    <row r="77" customFormat="false" ht="12.75" hidden="false" customHeight="true" outlineLevel="0" collapsed="false">
      <c r="A77" s="38" t="n">
        <v>73</v>
      </c>
      <c r="B77" s="39" t="s">
        <v>174</v>
      </c>
      <c r="C77" s="40" t="s">
        <v>150</v>
      </c>
      <c r="D77" s="40"/>
      <c r="E77" s="41" t="s">
        <v>175</v>
      </c>
      <c r="F77" s="47"/>
      <c r="G77" s="42"/>
      <c r="H77" s="42"/>
      <c r="I77" s="43" t="n">
        <f aca="false">SUM(I78:I85)</f>
        <v>0</v>
      </c>
      <c r="J77" s="7"/>
      <c r="K77" s="24"/>
      <c r="L77" s="24"/>
      <c r="M77" s="24"/>
      <c r="N77" s="24"/>
      <c r="O77" s="7"/>
    </row>
    <row r="78" customFormat="false" ht="34.5" hidden="false" customHeight="true" outlineLevel="0" collapsed="false">
      <c r="A78" s="10" t="n">
        <v>74</v>
      </c>
      <c r="B78" s="18" t="s">
        <v>176</v>
      </c>
      <c r="C78" s="20" t="s">
        <v>95</v>
      </c>
      <c r="D78" s="20" t="s">
        <v>111</v>
      </c>
      <c r="E78" s="21" t="s">
        <v>112</v>
      </c>
      <c r="F78" s="32" t="s">
        <v>62</v>
      </c>
      <c r="G78" s="22" t="n">
        <v>939.06</v>
      </c>
      <c r="H78" s="23"/>
      <c r="I78" s="23" t="n">
        <f aca="false">ROUND(G78*H78,2)</f>
        <v>0</v>
      </c>
      <c r="J78" s="7"/>
      <c r="K78" s="24"/>
      <c r="L78" s="24"/>
      <c r="M78" s="24"/>
      <c r="N78" s="24"/>
      <c r="O78" s="7"/>
    </row>
    <row r="79" customFormat="false" ht="21" hidden="false" customHeight="true" outlineLevel="0" collapsed="false">
      <c r="A79" s="10" t="n">
        <v>75</v>
      </c>
      <c r="B79" s="18" t="s">
        <v>177</v>
      </c>
      <c r="C79" s="20" t="s">
        <v>95</v>
      </c>
      <c r="D79" s="20" t="s">
        <v>111</v>
      </c>
      <c r="E79" s="31" t="s">
        <v>178</v>
      </c>
      <c r="F79" s="32" t="s">
        <v>62</v>
      </c>
      <c r="G79" s="22" t="n">
        <v>939.06</v>
      </c>
      <c r="H79" s="23"/>
      <c r="I79" s="23" t="n">
        <f aca="false">ROUND(G79*H79,2)</f>
        <v>0</v>
      </c>
      <c r="J79" s="7"/>
      <c r="K79" s="24"/>
      <c r="L79" s="24"/>
      <c r="M79" s="24"/>
      <c r="N79" s="24"/>
      <c r="O79" s="7"/>
    </row>
    <row r="80" customFormat="false" ht="22.5" hidden="false" customHeight="false" outlineLevel="0" collapsed="false">
      <c r="A80" s="10" t="n">
        <v>76</v>
      </c>
      <c r="B80" s="18" t="s">
        <v>179</v>
      </c>
      <c r="C80" s="20" t="s">
        <v>95</v>
      </c>
      <c r="D80" s="20" t="s">
        <v>111</v>
      </c>
      <c r="E80" s="31" t="s">
        <v>116</v>
      </c>
      <c r="F80" s="20" t="s">
        <v>62</v>
      </c>
      <c r="G80" s="22" t="n">
        <v>939.06</v>
      </c>
      <c r="H80" s="23"/>
      <c r="I80" s="23" t="n">
        <f aca="false">ROUND(G80*H80,2)</f>
        <v>0</v>
      </c>
      <c r="J80" s="7"/>
      <c r="K80" s="24"/>
      <c r="L80" s="24"/>
      <c r="M80" s="24"/>
      <c r="N80" s="24"/>
      <c r="O80" s="7"/>
    </row>
    <row r="81" customFormat="false" ht="22.5" hidden="false" customHeight="false" outlineLevel="0" collapsed="false">
      <c r="A81" s="10" t="n">
        <v>77</v>
      </c>
      <c r="B81" s="18" t="s">
        <v>180</v>
      </c>
      <c r="C81" s="20" t="s">
        <v>95</v>
      </c>
      <c r="D81" s="20" t="s">
        <v>111</v>
      </c>
      <c r="E81" s="21" t="s">
        <v>118</v>
      </c>
      <c r="F81" s="32" t="s">
        <v>62</v>
      </c>
      <c r="G81" s="22" t="n">
        <v>316.56</v>
      </c>
      <c r="H81" s="23"/>
      <c r="I81" s="23" t="n">
        <f aca="false">ROUND(G81*H81,2)</f>
        <v>0</v>
      </c>
      <c r="J81" s="7"/>
      <c r="K81" s="24"/>
      <c r="L81" s="24"/>
      <c r="M81" s="24"/>
      <c r="N81" s="24"/>
      <c r="O81" s="7"/>
    </row>
    <row r="82" customFormat="false" ht="22.5" hidden="false" customHeight="false" outlineLevel="0" collapsed="false">
      <c r="A82" s="10" t="n">
        <v>78</v>
      </c>
      <c r="B82" s="18" t="s">
        <v>181</v>
      </c>
      <c r="C82" s="20" t="s">
        <v>95</v>
      </c>
      <c r="D82" s="20" t="s">
        <v>111</v>
      </c>
      <c r="E82" s="21" t="s">
        <v>182</v>
      </c>
      <c r="F82" s="32" t="s">
        <v>62</v>
      </c>
      <c r="G82" s="22" t="n">
        <v>622.5</v>
      </c>
      <c r="H82" s="23"/>
      <c r="I82" s="23" t="n">
        <f aca="false">H82*G82</f>
        <v>0</v>
      </c>
      <c r="J82" s="7"/>
      <c r="K82" s="24"/>
      <c r="L82" s="24"/>
      <c r="M82" s="24"/>
      <c r="N82" s="24"/>
      <c r="O82" s="7"/>
    </row>
    <row r="83" customFormat="false" ht="33.75" hidden="false" customHeight="false" outlineLevel="0" collapsed="false">
      <c r="A83" s="10" t="n">
        <v>79</v>
      </c>
      <c r="B83" s="18" t="s">
        <v>183</v>
      </c>
      <c r="C83" s="20" t="s">
        <v>95</v>
      </c>
      <c r="D83" s="51" t="s">
        <v>154</v>
      </c>
      <c r="E83" s="21" t="s">
        <v>159</v>
      </c>
      <c r="F83" s="30" t="s">
        <v>69</v>
      </c>
      <c r="G83" s="22" t="n">
        <v>102.6</v>
      </c>
      <c r="H83" s="23"/>
      <c r="I83" s="23" t="n">
        <f aca="false">H83*G83</f>
        <v>0</v>
      </c>
      <c r="J83" s="7"/>
      <c r="K83" s="24"/>
      <c r="L83" s="24"/>
      <c r="M83" s="24"/>
      <c r="N83" s="24"/>
      <c r="O83" s="7"/>
    </row>
    <row r="84" customFormat="false" ht="33.75" hidden="false" customHeight="false" outlineLevel="0" collapsed="false">
      <c r="A84" s="10" t="n">
        <v>80</v>
      </c>
      <c r="B84" s="18" t="s">
        <v>184</v>
      </c>
      <c r="C84" s="20" t="s">
        <v>95</v>
      </c>
      <c r="D84" s="20" t="s">
        <v>129</v>
      </c>
      <c r="E84" s="21" t="s">
        <v>185</v>
      </c>
      <c r="F84" s="30" t="s">
        <v>62</v>
      </c>
      <c r="G84" s="22" t="n">
        <f aca="false">54.09+1.1</f>
        <v>55.19</v>
      </c>
      <c r="H84" s="23"/>
      <c r="I84" s="23" t="n">
        <f aca="false">H84*G84</f>
        <v>0</v>
      </c>
      <c r="J84" s="7"/>
      <c r="K84" s="24"/>
      <c r="L84" s="24"/>
      <c r="M84" s="24"/>
      <c r="N84" s="24"/>
      <c r="O84" s="7"/>
    </row>
    <row r="85" customFormat="false" ht="24" hidden="false" customHeight="true" outlineLevel="0" collapsed="false">
      <c r="A85" s="10" t="n">
        <v>81</v>
      </c>
      <c r="B85" s="18" t="s">
        <v>186</v>
      </c>
      <c r="C85" s="20" t="s">
        <v>95</v>
      </c>
      <c r="D85" s="20" t="s">
        <v>129</v>
      </c>
      <c r="E85" s="21" t="s">
        <v>187</v>
      </c>
      <c r="F85" s="30" t="s">
        <v>62</v>
      </c>
      <c r="G85" s="22" t="n">
        <v>55.19</v>
      </c>
      <c r="H85" s="23"/>
      <c r="I85" s="23" t="n">
        <f aca="false">H85*G85</f>
        <v>0</v>
      </c>
      <c r="J85" s="7"/>
      <c r="K85" s="24"/>
      <c r="L85" s="24"/>
      <c r="M85" s="24"/>
      <c r="N85" s="24"/>
      <c r="O85" s="7"/>
    </row>
    <row r="86" customFormat="false" ht="12.75" hidden="false" customHeight="true" outlineLevel="0" collapsed="false">
      <c r="A86" s="38" t="n">
        <v>82</v>
      </c>
      <c r="B86" s="39" t="s">
        <v>188</v>
      </c>
      <c r="C86" s="40" t="s">
        <v>150</v>
      </c>
      <c r="D86" s="40"/>
      <c r="E86" s="41" t="s">
        <v>189</v>
      </c>
      <c r="F86" s="47"/>
      <c r="G86" s="42"/>
      <c r="H86" s="42"/>
      <c r="I86" s="43" t="n">
        <f aca="false">SUM(I87:I92)</f>
        <v>0</v>
      </c>
      <c r="J86" s="7"/>
      <c r="K86" s="24"/>
      <c r="L86" s="24"/>
      <c r="M86" s="24"/>
      <c r="N86" s="24"/>
      <c r="O86" s="7"/>
    </row>
    <row r="87" customFormat="false" ht="36" hidden="false" customHeight="true" outlineLevel="0" collapsed="false">
      <c r="A87" s="10" t="n">
        <v>83</v>
      </c>
      <c r="B87" s="18" t="s">
        <v>190</v>
      </c>
      <c r="C87" s="20" t="s">
        <v>95</v>
      </c>
      <c r="D87" s="20" t="s">
        <v>111</v>
      </c>
      <c r="E87" s="21" t="s">
        <v>112</v>
      </c>
      <c r="F87" s="32" t="s">
        <v>62</v>
      </c>
      <c r="G87" s="22" t="n">
        <v>72.5</v>
      </c>
      <c r="H87" s="23"/>
      <c r="I87" s="23" t="n">
        <f aca="false">ROUND(G87*H87,2)</f>
        <v>0</v>
      </c>
      <c r="J87" s="7"/>
      <c r="K87" s="24"/>
      <c r="L87" s="24"/>
      <c r="M87" s="24"/>
      <c r="N87" s="24"/>
      <c r="O87" s="7"/>
    </row>
    <row r="88" customFormat="false" ht="34.5" hidden="false" customHeight="true" outlineLevel="0" collapsed="false">
      <c r="A88" s="10" t="n">
        <v>84</v>
      </c>
      <c r="B88" s="18" t="s">
        <v>191</v>
      </c>
      <c r="C88" s="20" t="s">
        <v>95</v>
      </c>
      <c r="D88" s="20" t="s">
        <v>111</v>
      </c>
      <c r="E88" s="31" t="s">
        <v>192</v>
      </c>
      <c r="F88" s="32" t="s">
        <v>62</v>
      </c>
      <c r="G88" s="22" t="n">
        <v>35.7</v>
      </c>
      <c r="H88" s="23"/>
      <c r="I88" s="23" t="n">
        <f aca="false">ROUND(G88*H88,2)</f>
        <v>0</v>
      </c>
      <c r="J88" s="7"/>
      <c r="K88" s="24"/>
      <c r="L88" s="24"/>
      <c r="M88" s="24"/>
      <c r="N88" s="24"/>
      <c r="O88" s="7"/>
    </row>
    <row r="89" customFormat="false" ht="33.75" hidden="false" customHeight="false" outlineLevel="0" collapsed="false">
      <c r="A89" s="10" t="n">
        <v>85</v>
      </c>
      <c r="B89" s="18" t="s">
        <v>193</v>
      </c>
      <c r="C89" s="20" t="s">
        <v>95</v>
      </c>
      <c r="D89" s="20" t="s">
        <v>111</v>
      </c>
      <c r="E89" s="31" t="s">
        <v>194</v>
      </c>
      <c r="F89" s="20" t="s">
        <v>62</v>
      </c>
      <c r="G89" s="22" t="n">
        <v>36.8</v>
      </c>
      <c r="H89" s="23"/>
      <c r="I89" s="23" t="n">
        <f aca="false">ROUND(G89*H89,2)</f>
        <v>0</v>
      </c>
      <c r="J89" s="7"/>
      <c r="K89" s="24"/>
      <c r="L89" s="24"/>
      <c r="M89" s="24"/>
      <c r="N89" s="24"/>
      <c r="O89" s="7"/>
    </row>
    <row r="90" customFormat="false" ht="22.5" hidden="false" customHeight="false" outlineLevel="0" collapsed="false">
      <c r="A90" s="10" t="n">
        <v>86</v>
      </c>
      <c r="B90" s="18" t="s">
        <v>195</v>
      </c>
      <c r="C90" s="20" t="s">
        <v>95</v>
      </c>
      <c r="D90" s="20" t="s">
        <v>111</v>
      </c>
      <c r="E90" s="21" t="s">
        <v>196</v>
      </c>
      <c r="F90" s="32" t="s">
        <v>62</v>
      </c>
      <c r="G90" s="22" t="n">
        <v>36.8</v>
      </c>
      <c r="H90" s="23"/>
      <c r="I90" s="23" t="n">
        <f aca="false">ROUND(G90*H90,2)</f>
        <v>0</v>
      </c>
      <c r="J90" s="7"/>
      <c r="K90" s="24"/>
      <c r="L90" s="24"/>
      <c r="M90" s="24"/>
      <c r="N90" s="24"/>
      <c r="O90" s="7"/>
    </row>
    <row r="91" customFormat="false" ht="22.5" hidden="false" customHeight="false" outlineLevel="0" collapsed="false">
      <c r="A91" s="10" t="n">
        <v>87</v>
      </c>
      <c r="B91" s="18" t="s">
        <v>197</v>
      </c>
      <c r="C91" s="20" t="s">
        <v>95</v>
      </c>
      <c r="D91" s="20" t="s">
        <v>129</v>
      </c>
      <c r="E91" s="21" t="s">
        <v>130</v>
      </c>
      <c r="F91" s="20" t="s">
        <v>62</v>
      </c>
      <c r="G91" s="22" t="n">
        <v>30.47</v>
      </c>
      <c r="H91" s="23"/>
      <c r="I91" s="23" t="n">
        <f aca="false">ROUND(G91*H91,2)</f>
        <v>0</v>
      </c>
      <c r="J91" s="7"/>
      <c r="K91" s="24"/>
      <c r="L91" s="24"/>
      <c r="M91" s="24"/>
      <c r="N91" s="24"/>
      <c r="O91" s="7"/>
    </row>
    <row r="92" customFormat="false" ht="19.5" hidden="false" customHeight="false" outlineLevel="0" collapsed="false">
      <c r="A92" s="10" t="n">
        <v>88</v>
      </c>
      <c r="B92" s="18" t="s">
        <v>198</v>
      </c>
      <c r="C92" s="20" t="s">
        <v>95</v>
      </c>
      <c r="D92" s="20" t="s">
        <v>129</v>
      </c>
      <c r="E92" s="21" t="s">
        <v>148</v>
      </c>
      <c r="F92" s="32" t="s">
        <v>62</v>
      </c>
      <c r="G92" s="22" t="n">
        <v>30.47</v>
      </c>
      <c r="H92" s="23"/>
      <c r="I92" s="23" t="n">
        <f aca="false">ROUND(G92*H92,2)</f>
        <v>0</v>
      </c>
      <c r="J92" s="7"/>
      <c r="K92" s="24"/>
      <c r="L92" s="24"/>
      <c r="M92" s="24"/>
      <c r="N92" s="24"/>
      <c r="O92" s="7"/>
    </row>
    <row r="93" customFormat="false" ht="12.75" hidden="false" customHeight="true" outlineLevel="0" collapsed="false">
      <c r="A93" s="38" t="n">
        <v>89</v>
      </c>
      <c r="B93" s="39" t="s">
        <v>199</v>
      </c>
      <c r="C93" s="40" t="s">
        <v>150</v>
      </c>
      <c r="D93" s="40"/>
      <c r="E93" s="41" t="s">
        <v>200</v>
      </c>
      <c r="F93" s="47"/>
      <c r="G93" s="42"/>
      <c r="H93" s="42"/>
      <c r="I93" s="43" t="n">
        <f aca="false">SUM(I94:I102)</f>
        <v>0</v>
      </c>
      <c r="J93" s="7"/>
      <c r="K93" s="24"/>
      <c r="L93" s="24"/>
      <c r="M93" s="24"/>
      <c r="N93" s="24"/>
      <c r="O93" s="7"/>
    </row>
    <row r="94" customFormat="false" ht="22.5" hidden="false" customHeight="false" outlineLevel="0" collapsed="false">
      <c r="A94" s="10" t="n">
        <v>90</v>
      </c>
      <c r="B94" s="18" t="s">
        <v>201</v>
      </c>
      <c r="C94" s="20" t="s">
        <v>95</v>
      </c>
      <c r="D94" s="20" t="s">
        <v>202</v>
      </c>
      <c r="E94" s="21" t="s">
        <v>203</v>
      </c>
      <c r="F94" s="20" t="s">
        <v>48</v>
      </c>
      <c r="G94" s="22" t="n">
        <v>133.2</v>
      </c>
      <c r="H94" s="23"/>
      <c r="I94" s="23" t="n">
        <f aca="false">ROUND(G94*H94,2)</f>
        <v>0</v>
      </c>
      <c r="J94" s="7"/>
      <c r="K94" s="24"/>
      <c r="L94" s="24"/>
      <c r="M94" s="24"/>
      <c r="N94" s="24"/>
      <c r="O94" s="7"/>
    </row>
    <row r="95" customFormat="false" ht="22.5" hidden="false" customHeight="false" outlineLevel="0" collapsed="false">
      <c r="A95" s="10" t="n">
        <v>91</v>
      </c>
      <c r="B95" s="18" t="s">
        <v>204</v>
      </c>
      <c r="C95" s="20" t="s">
        <v>95</v>
      </c>
      <c r="D95" s="20" t="s">
        <v>202</v>
      </c>
      <c r="E95" s="21" t="s">
        <v>205</v>
      </c>
      <c r="F95" s="32" t="s">
        <v>39</v>
      </c>
      <c r="G95" s="22" t="n">
        <v>9</v>
      </c>
      <c r="H95" s="23"/>
      <c r="I95" s="23" t="n">
        <f aca="false">ROUND(G95*H95,2)</f>
        <v>0</v>
      </c>
      <c r="J95" s="7"/>
      <c r="K95" s="24"/>
      <c r="L95" s="24"/>
      <c r="M95" s="24"/>
      <c r="N95" s="24"/>
      <c r="O95" s="7"/>
    </row>
    <row r="96" customFormat="false" ht="45" hidden="false" customHeight="false" outlineLevel="0" collapsed="false">
      <c r="A96" s="10" t="n">
        <v>92</v>
      </c>
      <c r="B96" s="18" t="s">
        <v>206</v>
      </c>
      <c r="C96" s="20" t="s">
        <v>95</v>
      </c>
      <c r="D96" s="20" t="s">
        <v>111</v>
      </c>
      <c r="E96" s="21" t="s">
        <v>112</v>
      </c>
      <c r="F96" s="20" t="s">
        <v>62</v>
      </c>
      <c r="G96" s="22" t="n">
        <v>1116</v>
      </c>
      <c r="H96" s="23"/>
      <c r="I96" s="23" t="n">
        <f aca="false">ROUND(G96*H96,2)</f>
        <v>0</v>
      </c>
      <c r="J96" s="7"/>
      <c r="K96" s="24"/>
      <c r="L96" s="24"/>
      <c r="M96" s="24"/>
      <c r="N96" s="24"/>
      <c r="O96" s="7"/>
    </row>
    <row r="97" customFormat="false" ht="22.5" hidden="false" customHeight="false" outlineLevel="0" collapsed="false">
      <c r="A97" s="10" t="n">
        <v>93</v>
      </c>
      <c r="B97" s="18" t="s">
        <v>207</v>
      </c>
      <c r="C97" s="20"/>
      <c r="D97" s="20" t="s">
        <v>111</v>
      </c>
      <c r="E97" s="31" t="s">
        <v>114</v>
      </c>
      <c r="F97" s="20" t="s">
        <v>62</v>
      </c>
      <c r="G97" s="22" t="n">
        <v>1116</v>
      </c>
      <c r="H97" s="23"/>
      <c r="I97" s="23" t="n">
        <f aca="false">ROUND(G97*H97,2)</f>
        <v>0</v>
      </c>
      <c r="J97" s="7"/>
      <c r="K97" s="24"/>
      <c r="L97" s="24"/>
      <c r="M97" s="24"/>
      <c r="N97" s="24"/>
      <c r="O97" s="7"/>
    </row>
    <row r="98" customFormat="false" ht="33.75" hidden="false" customHeight="false" outlineLevel="0" collapsed="false">
      <c r="A98" s="10" t="n">
        <v>94</v>
      </c>
      <c r="B98" s="18" t="s">
        <v>208</v>
      </c>
      <c r="C98" s="20" t="s">
        <v>95</v>
      </c>
      <c r="D98" s="20" t="s">
        <v>111</v>
      </c>
      <c r="E98" s="31" t="s">
        <v>209</v>
      </c>
      <c r="F98" s="20" t="s">
        <v>62</v>
      </c>
      <c r="G98" s="22" t="n">
        <v>1116</v>
      </c>
      <c r="H98" s="23"/>
      <c r="I98" s="23" t="n">
        <f aca="false">ROUND(G98*H98,2)</f>
        <v>0</v>
      </c>
      <c r="J98" s="7"/>
      <c r="K98" s="24"/>
      <c r="L98" s="24"/>
      <c r="M98" s="24"/>
      <c r="N98" s="24"/>
      <c r="O98" s="7"/>
    </row>
    <row r="99" customFormat="false" ht="22.5" hidden="false" customHeight="false" outlineLevel="0" collapsed="false">
      <c r="A99" s="10" t="n">
        <v>95</v>
      </c>
      <c r="B99" s="18" t="s">
        <v>210</v>
      </c>
      <c r="C99" s="20" t="s">
        <v>95</v>
      </c>
      <c r="D99" s="20" t="s">
        <v>111</v>
      </c>
      <c r="E99" s="21" t="s">
        <v>211</v>
      </c>
      <c r="F99" s="32" t="s">
        <v>39</v>
      </c>
      <c r="G99" s="22" t="n">
        <v>14.88</v>
      </c>
      <c r="H99" s="23"/>
      <c r="I99" s="23" t="n">
        <f aca="false">ROUND(G99*H99,2)</f>
        <v>0</v>
      </c>
      <c r="J99" s="7"/>
      <c r="K99" s="24"/>
      <c r="L99" s="24"/>
      <c r="M99" s="24"/>
      <c r="N99" s="24"/>
      <c r="O99" s="7"/>
    </row>
    <row r="100" customFormat="false" ht="19.5" hidden="false" customHeight="false" outlineLevel="0" collapsed="false">
      <c r="A100" s="10" t="n">
        <v>96</v>
      </c>
      <c r="B100" s="18" t="s">
        <v>212</v>
      </c>
      <c r="C100" s="20"/>
      <c r="D100" s="20" t="s">
        <v>111</v>
      </c>
      <c r="E100" s="21" t="s">
        <v>173</v>
      </c>
      <c r="F100" s="32" t="s">
        <v>39</v>
      </c>
      <c r="G100" s="22" t="n">
        <v>14.88</v>
      </c>
      <c r="H100" s="23"/>
      <c r="I100" s="23" t="n">
        <f aca="false">ROUND(G100*H100,2)</f>
        <v>0</v>
      </c>
      <c r="J100" s="7"/>
      <c r="K100" s="24"/>
      <c r="L100" s="24"/>
      <c r="M100" s="24"/>
      <c r="N100" s="24"/>
      <c r="O100" s="7"/>
    </row>
    <row r="101" customFormat="false" ht="22.5" hidden="false" customHeight="false" outlineLevel="0" collapsed="false">
      <c r="A101" s="10" t="n">
        <v>97</v>
      </c>
      <c r="B101" s="18" t="s">
        <v>213</v>
      </c>
      <c r="C101" s="20" t="s">
        <v>95</v>
      </c>
      <c r="D101" s="20" t="s">
        <v>111</v>
      </c>
      <c r="E101" s="21" t="s">
        <v>214</v>
      </c>
      <c r="F101" s="32" t="s">
        <v>62</v>
      </c>
      <c r="G101" s="22" t="n">
        <v>148.8</v>
      </c>
      <c r="H101" s="23"/>
      <c r="I101" s="23" t="n">
        <f aca="false">ROUND(G101*H101,2)</f>
        <v>0</v>
      </c>
      <c r="J101" s="7"/>
      <c r="K101" s="24"/>
      <c r="L101" s="24"/>
      <c r="M101" s="24"/>
      <c r="N101" s="24"/>
      <c r="O101" s="7"/>
    </row>
    <row r="102" customFormat="false" ht="45" hidden="false" customHeight="false" outlineLevel="0" collapsed="false">
      <c r="A102" s="10" t="n">
        <v>98</v>
      </c>
      <c r="B102" s="18" t="s">
        <v>215</v>
      </c>
      <c r="C102" s="20" t="s">
        <v>95</v>
      </c>
      <c r="D102" s="20" t="s">
        <v>202</v>
      </c>
      <c r="E102" s="52" t="s">
        <v>216</v>
      </c>
      <c r="F102" s="30" t="s">
        <v>69</v>
      </c>
      <c r="G102" s="22" t="n">
        <v>372</v>
      </c>
      <c r="H102" s="23"/>
      <c r="I102" s="23" t="n">
        <f aca="false">H102*G102</f>
        <v>0</v>
      </c>
      <c r="J102" s="7"/>
      <c r="K102" s="24"/>
      <c r="L102" s="24"/>
      <c r="M102" s="24"/>
      <c r="N102" s="24"/>
      <c r="O102" s="7"/>
    </row>
    <row r="103" customFormat="false" ht="22.5" hidden="false" customHeight="true" outlineLevel="0" collapsed="false">
      <c r="A103" s="38" t="n">
        <v>99</v>
      </c>
      <c r="B103" s="39" t="s">
        <v>217</v>
      </c>
      <c r="C103" s="40" t="s">
        <v>150</v>
      </c>
      <c r="D103" s="40"/>
      <c r="E103" s="41" t="s">
        <v>218</v>
      </c>
      <c r="F103" s="47"/>
      <c r="G103" s="42"/>
      <c r="H103" s="42"/>
      <c r="I103" s="43" t="n">
        <f aca="false">I104+I105</f>
        <v>0</v>
      </c>
      <c r="J103" s="7"/>
      <c r="K103" s="24"/>
      <c r="L103" s="24"/>
      <c r="M103" s="24"/>
      <c r="N103" s="24"/>
      <c r="O103" s="7"/>
    </row>
    <row r="104" customFormat="false" ht="22.5" hidden="false" customHeight="false" outlineLevel="0" collapsed="false">
      <c r="A104" s="10" t="n">
        <v>100</v>
      </c>
      <c r="B104" s="18" t="s">
        <v>219</v>
      </c>
      <c r="C104" s="20" t="s">
        <v>95</v>
      </c>
      <c r="D104" s="20" t="s">
        <v>129</v>
      </c>
      <c r="E104" s="21" t="s">
        <v>130</v>
      </c>
      <c r="F104" s="20" t="s">
        <v>62</v>
      </c>
      <c r="G104" s="22" t="n">
        <v>16.71</v>
      </c>
      <c r="H104" s="23"/>
      <c r="I104" s="23" t="n">
        <f aca="false">ROUND(G104*H104,2)</f>
        <v>0</v>
      </c>
      <c r="J104" s="7"/>
      <c r="K104" s="24"/>
      <c r="L104" s="24"/>
      <c r="M104" s="24"/>
      <c r="N104" s="24"/>
      <c r="O104" s="7"/>
    </row>
    <row r="105" customFormat="false" ht="19.5" hidden="false" customHeight="false" outlineLevel="0" collapsed="false">
      <c r="A105" s="10" t="n">
        <v>101</v>
      </c>
      <c r="B105" s="18" t="s">
        <v>220</v>
      </c>
      <c r="C105" s="20" t="s">
        <v>95</v>
      </c>
      <c r="D105" s="20" t="s">
        <v>129</v>
      </c>
      <c r="E105" s="21" t="s">
        <v>148</v>
      </c>
      <c r="F105" s="32" t="s">
        <v>62</v>
      </c>
      <c r="G105" s="22" t="n">
        <v>16.71</v>
      </c>
      <c r="H105" s="23"/>
      <c r="I105" s="23" t="n">
        <f aca="false">ROUND(G105*H105,2)</f>
        <v>0</v>
      </c>
      <c r="J105" s="7"/>
      <c r="K105" s="24"/>
      <c r="L105" s="24"/>
      <c r="M105" s="24"/>
      <c r="N105" s="24"/>
      <c r="O105" s="7"/>
    </row>
    <row r="106" customFormat="false" ht="12.75" hidden="false" customHeight="false" outlineLevel="0" collapsed="false">
      <c r="A106" s="38" t="n">
        <v>102</v>
      </c>
      <c r="B106" s="39" t="s">
        <v>221</v>
      </c>
      <c r="C106" s="53" t="s">
        <v>95</v>
      </c>
      <c r="D106" s="53" t="s">
        <v>222</v>
      </c>
      <c r="E106" s="41" t="s">
        <v>223</v>
      </c>
      <c r="F106" s="53" t="s">
        <v>17</v>
      </c>
      <c r="G106" s="54" t="n">
        <v>1</v>
      </c>
      <c r="H106" s="55"/>
      <c r="I106" s="43" t="n">
        <f aca="false">ROUND(G106*H106,2)</f>
        <v>0</v>
      </c>
      <c r="J106" s="7"/>
      <c r="K106" s="24"/>
      <c r="L106" s="24"/>
      <c r="M106" s="24"/>
      <c r="N106" s="24"/>
      <c r="O106" s="7"/>
    </row>
    <row r="107" customFormat="false" ht="22.5" hidden="false" customHeight="false" outlineLevel="0" collapsed="false">
      <c r="A107" s="38" t="n">
        <v>103</v>
      </c>
      <c r="B107" s="56" t="s">
        <v>224</v>
      </c>
      <c r="C107" s="57" t="s">
        <v>95</v>
      </c>
      <c r="D107" s="57" t="s">
        <v>222</v>
      </c>
      <c r="E107" s="58" t="s">
        <v>225</v>
      </c>
      <c r="F107" s="57" t="s">
        <v>17</v>
      </c>
      <c r="G107" s="59" t="n">
        <v>18</v>
      </c>
      <c r="H107" s="60"/>
      <c r="I107" s="43" t="n">
        <f aca="false">ROUND(G107*H107,2)</f>
        <v>0</v>
      </c>
      <c r="J107" s="7"/>
      <c r="K107" s="24"/>
      <c r="L107" s="24"/>
      <c r="M107" s="24"/>
      <c r="N107" s="24"/>
      <c r="O107" s="7"/>
    </row>
    <row r="108" customFormat="false" ht="12.75" hidden="false" customHeight="true" outlineLevel="0" collapsed="false">
      <c r="A108" s="10" t="n">
        <v>104</v>
      </c>
      <c r="B108" s="61" t="s">
        <v>226</v>
      </c>
      <c r="C108" s="61"/>
      <c r="D108" s="61"/>
      <c r="E108" s="61"/>
      <c r="F108" s="61"/>
      <c r="G108" s="61"/>
      <c r="H108" s="61"/>
      <c r="I108" s="62" t="n">
        <f aca="false">F12+F5</f>
        <v>0</v>
      </c>
    </row>
  </sheetData>
  <mergeCells count="20">
    <mergeCell ref="B1:I1"/>
    <mergeCell ref="B2:I2"/>
    <mergeCell ref="C5:D5"/>
    <mergeCell ref="F5:I5"/>
    <mergeCell ref="C12:D12"/>
    <mergeCell ref="F12:I12"/>
    <mergeCell ref="C13:D13"/>
    <mergeCell ref="F13:I13"/>
    <mergeCell ref="F36:I36"/>
    <mergeCell ref="C37:D37"/>
    <mergeCell ref="C44:D44"/>
    <mergeCell ref="C55:D55"/>
    <mergeCell ref="C60:D60"/>
    <mergeCell ref="C65:D65"/>
    <mergeCell ref="C70:D70"/>
    <mergeCell ref="C77:D77"/>
    <mergeCell ref="C86:D86"/>
    <mergeCell ref="C93:D93"/>
    <mergeCell ref="C103:D103"/>
    <mergeCell ref="B108:H10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2018-07-11T08:10:56Z</dcterms:created>
  <dc:creator>Srebrny Deszcz</dc:creator>
  <dc:description/>
  <dc:language>pl-PL</dc:language>
  <cp:lastModifiedBy/>
  <cp:lastPrinted>2018-12-04T11:33:37Z</cp:lastPrinted>
  <dcterms:modified xsi:type="dcterms:W3CDTF">2022-05-13T08:01:27Z</dcterms:modified>
  <cp:revision>1</cp:revision>
  <dc:subject>Dębiec</dc:subject>
  <dc:title>Ślepy kosztorys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